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2-HGPEDREIRA\Site\2026\Conteúdo Acesso a Informação\1. Atividades e Resultados - Planilha de Produção\Relatório de Atividades Hospitalar\"/>
    </mc:Choice>
  </mc:AlternateContent>
  <xr:revisionPtr revIDLastSave="0" documentId="13_ncr:1_{D045234B-43E7-4523-B190-38BE57252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1" l="1"/>
  <c r="Q26" i="1"/>
  <c r="Q27" i="1" s="1"/>
  <c r="Q20" i="1"/>
  <c r="Q19" i="1"/>
  <c r="P19" i="1"/>
  <c r="Q12" i="1"/>
  <c r="Q13" i="1"/>
  <c r="Q11" i="1"/>
  <c r="P32" i="1"/>
  <c r="P26" i="1"/>
  <c r="P20" i="1"/>
  <c r="P12" i="1"/>
  <c r="P13" i="1"/>
  <c r="P11" i="1"/>
  <c r="L32" i="1"/>
  <c r="M27" i="1"/>
  <c r="L27" i="1"/>
  <c r="M21" i="1"/>
  <c r="L21" i="1"/>
  <c r="M14" i="1"/>
  <c r="L14" i="1"/>
  <c r="J32" i="1"/>
  <c r="N32" i="1"/>
  <c r="K27" i="1"/>
  <c r="J27" i="1"/>
  <c r="K21" i="1"/>
  <c r="J21" i="1"/>
  <c r="K14" i="1"/>
  <c r="J14" i="1"/>
  <c r="P27" i="1"/>
  <c r="O27" i="1"/>
  <c r="O21" i="1"/>
  <c r="O14" i="1"/>
  <c r="I14" i="1"/>
  <c r="H32" i="1"/>
  <c r="H27" i="1"/>
  <c r="H21" i="1"/>
  <c r="H14" i="1"/>
  <c r="N27" i="1"/>
  <c r="N21" i="1"/>
  <c r="N14" i="1"/>
  <c r="F32" i="1"/>
  <c r="G21" i="1"/>
  <c r="G14" i="1"/>
  <c r="F27" i="1"/>
  <c r="G27" i="1" s="1"/>
  <c r="F21" i="1"/>
  <c r="F14" i="1"/>
  <c r="E21" i="1"/>
  <c r="E14" i="1"/>
  <c r="D27" i="1"/>
  <c r="D21" i="1"/>
  <c r="D14" i="1"/>
  <c r="B27" i="1"/>
  <c r="C27" i="1"/>
  <c r="C21" i="1"/>
  <c r="B21" i="1"/>
  <c r="C14" i="1"/>
  <c r="B14" i="1"/>
  <c r="R26" i="1" l="1"/>
  <c r="R27" i="1"/>
  <c r="P14" i="1"/>
  <c r="Q21" i="1"/>
  <c r="R20" i="1"/>
  <c r="R12" i="1"/>
  <c r="R13" i="1"/>
  <c r="R11" i="1"/>
  <c r="P21" i="1"/>
  <c r="Q14" i="1"/>
  <c r="R32" i="1"/>
  <c r="R19" i="1"/>
  <c r="R21" i="1" l="1"/>
  <c r="R14" i="1"/>
</calcChain>
</file>

<file path=xl/sharedStrings.xml><?xml version="1.0" encoding="utf-8"?>
<sst xmlns="http://schemas.openxmlformats.org/spreadsheetml/2006/main" count="117" uniqueCount="25">
  <si>
    <t> 183 - Internações </t>
  </si>
  <si>
    <t>Janeiro</t>
  </si>
  <si>
    <t>Total</t>
  </si>
  <si>
    <t>Cont.</t>
  </si>
  <si>
    <t>Real.</t>
  </si>
  <si>
    <t>%</t>
  </si>
  <si>
    <t>Clínica Médica</t>
  </si>
  <si>
    <t>Obstetrícia</t>
  </si>
  <si>
    <t>Pediatria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</si>
  <si>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</si>
  <si>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</si>
  <si>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</si>
  <si>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</si>
  <si>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</si>
  <si>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</si>
  <si>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</si>
  <si>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 xml:space="preserve"> Fonte: http://www.gestao.saude.sp.gov.br</t>
  </si>
  <si>
    <t>HOSPITAL GERAL DE PEDREIRA</t>
  </si>
  <si>
    <t>Ano: 2026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</si>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</sst>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rgb="FF000000"/>
      <name val="Verdana"/>
      <family val="2"/>
    </font>
    <font>
      <sz val="11"/>
      <color rgb="FF000000"/>
      <name val="Verdana"/>
      <family val="2"/>
    </font>
    <font>
      <sz val="5"/>
      <color rgb="FF000000"/>
      <name val="Verdana"/>
      <family val="2"/>
    </font>
    <font>
      <b/>
      <sz val="11"/>
      <color rgb="FF000000"/>
      <name val="Aptos Narrow"/>
      <family val="2"/>
      <scheme val="minor"/>
    </font>
    <font>
      <b/>
      <sz val="11"/>
      <color rgb="FF696969"/>
      <name val="Aptos Display"/>
      <family val="2"/>
      <scheme val="maj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horizontal="right" wrapText="1"/>
    </xf>
    <xf numFmtId="0" fontId="21" fillId="0" borderId="14" xfId="0" applyFont="1" applyBorder="1" applyAlignment="1">
      <alignment horizontal="right" wrapText="1"/>
    </xf>
    <xf numFmtId="3" fontId="0" fillId="0" borderId="14" xfId="0" applyNumberFormat="1" applyBorder="1" applyAlignment="1">
      <alignment horizontal="right" wrapText="1"/>
    </xf>
    <xf numFmtId="3" fontId="21" fillId="0" borderId="14" xfId="0" applyNumberFormat="1" applyFont="1" applyBorder="1" applyAlignment="1">
      <alignment horizontal="right" wrapText="1"/>
    </xf>
    <xf numFmtId="0" fontId="0" fillId="0" borderId="14" xfId="0" applyBorder="1" applyAlignment="1">
      <alignment horizontal="center" wrapText="1"/>
    </xf>
    <xf numFmtId="0" fontId="21" fillId="0" borderId="0" xfId="0" applyFont="1" applyAlignment="1">
      <alignment horizontal="right" wrapText="1"/>
    </xf>
    <xf numFmtId="2" fontId="21" fillId="0" borderId="14" xfId="0" applyNumberFormat="1" applyFont="1" applyBorder="1" applyAlignment="1">
      <alignment horizontal="right" wrapText="1"/>
    </xf>
    <xf numFmtId="0" fontId="21" fillId="0" borderId="14" xfId="0" applyFont="1" applyBorder="1" applyAlignment="1">
      <alignment horizontal="center" wrapText="1"/>
    </xf>
    <xf numFmtId="3" fontId="0" fillId="0" borderId="0" xfId="0" applyNumberFormat="1"/>
    <xf numFmtId="0" fontId="22" fillId="0" borderId="15" xfId="0" applyFont="1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400050</xdr:colOff>
      <xdr:row>0</xdr:row>
      <xdr:rowOff>68791</xdr:rowOff>
    </xdr:from>
    <xdr:to>
      <xdr:col>18</xdr:col>
      <xdr:colOff>13097</xdr:colOff>
      <xdr:row>3</xdr:row>
      <xdr:rowOff>49741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C8712A-3744-BFB6-B45E-B2839C9B1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0" y="68791"/>
          <a:ext cx="727472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77258</xdr:rowOff>
    </xdr:from>
    <xdr:to>
      <xdr:col>0</xdr:col>
      <xdr:colOff>1152525</xdr:colOff>
      <xdr:row>3</xdr:row>
      <xdr:rowOff>124884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0EA667BA-EB5A-93BF-0415-1EB4D3C6D2AC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77258"/>
          <a:ext cx="1057275" cy="7239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showGridLines="0" tabSelected="1" workbookViewId="0">
      <selection activeCell="O33" sqref="O33"/>
    </sheetView>
  </sheetViews>
  <sheetFormatPr defaultRowHeight="15" x14ac:dyDescent="0.25"/>
  <cols>
    <col min="1" max="1" width="20.42578125" customWidth="1"/>
    <col min="2" max="2" width="8.85546875" customWidth="1"/>
    <col min="3" max="15" width="8" customWidth="1"/>
    <col min="16" max="16" width="8.5703125" bestFit="1" customWidth="1"/>
    <col min="17" max="17" width="7.5703125" bestFit="1" customWidth="1"/>
    <col min="18" max="18" width="9.140625" customWidth="1"/>
  </cols>
  <sheetData>
    <row r="1" spans="1:20" ht="18.75" customHeight="1" x14ac:dyDescent="0.25"/>
    <row r="2" spans="1:20" ht="14.45" customHeight="1" x14ac:dyDescent="0.25"/>
    <row r="3" spans="1:20" ht="20.45" customHeight="1" x14ac:dyDescent="0.25"/>
    <row r="4" spans="1:20" ht="14.45" customHeight="1" x14ac:dyDescent="0.25"/>
    <row r="5" spans="1:20" ht="21" customHeight="1" x14ac:dyDescent="0.25">
      <c r="A5" s="21" t="s">
        <v>17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ht="14.45" customHeight="1" x14ac:dyDescent="0.25">
      <c r="A6" s="22" t="s">
        <v>18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20" ht="14.4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0" ht="14.45" customHeight="1" thickBot="1" x14ac:dyDescent="0.3">
      <c r="A8" s="13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20" ht="14.45" customHeight="1" thickBot="1" x14ac:dyDescent="0.3">
      <c r="A9" s="19"/>
      <c r="B9" s="14" t="s">
        <v>1</v>
      </c>
      <c r="C9" s="15"/>
      <c r="D9" s="14" t="s">
        <v>19</v>
      </c>
      <c r="E9" s="15"/>
      <c r="F9" s="14" t="s">
        <v>20</v>
      </c>
      <c r="G9" s="15"/>
      <c r="H9" s="14" t="s">
        <v>21</v>
      </c>
      <c r="I9" s="15"/>
      <c r="J9" s="14" t="s">
        <v>22</v>
      </c>
      <c r="K9" s="15"/>
      <c r="L9" s="14" t="s">
        <v>23</v>
      </c>
      <c r="M9" s="15"/>
      <c r="N9" s="14" t="s">
        <v>24</v>
      </c>
      <c r="O9" s="15"/>
      <c r="P9" s="16" t="s">
        <v>2</v>
      </c>
      <c r="Q9" s="17"/>
      <c r="R9" s="18"/>
    </row>
    <row r="10" spans="1:20" ht="14.45" customHeight="1" thickBot="1" x14ac:dyDescent="0.3">
      <c r="A10" s="20"/>
      <c r="B10" s="8" t="s">
        <v>3</v>
      </c>
      <c r="C10" s="8" t="s">
        <v>4</v>
      </c>
      <c r="D10" s="8" t="s">
        <v>3</v>
      </c>
      <c r="E10" s="8" t="s">
        <v>4</v>
      </c>
      <c r="F10" s="8" t="s">
        <v>3</v>
      </c>
      <c r="G10" s="8" t="s">
        <v>4</v>
      </c>
      <c r="H10" s="8" t="s">
        <v>3</v>
      </c>
      <c r="I10" s="8" t="s">
        <v>4</v>
      </c>
      <c r="J10" s="8" t="s">
        <v>3</v>
      </c>
      <c r="K10" s="8" t="s">
        <v>4</v>
      </c>
      <c r="L10" s="8" t="s">
        <v>3</v>
      </c>
      <c r="M10" s="8" t="s">
        <v>4</v>
      </c>
      <c r="N10" s="8" t="s">
        <v>3</v>
      </c>
      <c r="O10" s="8" t="s">
        <v>4</v>
      </c>
      <c r="P10" s="11" t="s">
        <v>3</v>
      </c>
      <c r="Q10" s="11" t="s">
        <v>4</v>
      </c>
      <c r="R10" s="11" t="s">
        <v>5</v>
      </c>
    </row>
    <row r="11" spans="1:20" ht="16.5" customHeight="1" thickBot="1" x14ac:dyDescent="0.3">
      <c r="A11" s="3" t="s">
        <v>6</v>
      </c>
      <c r="B11" s="4">
        <v>700</v>
      </c>
      <c r="C11" s="4">
        <v>750</v>
      </c>
      <c r="D11" s="4">
        <v>700</v>
      </c>
      <c r="E11" s="4">
        <v>648</v>
      </c>
      <c r="F11" s="4">
        <v>700</v>
      </c>
      <c r="G11" s="4">
        <v>730</v>
      </c>
      <c r="H11" s="4">
        <v>700</v>
      </c>
      <c r="I11" s="4">
        <v>745</v>
      </c>
      <c r="J11" s="4">
        <v>700</v>
      </c>
      <c r="K11" s="4">
        <v>708</v>
      </c>
      <c r="L11" s="4">
        <v>700</v>
      </c>
      <c r="M11" s="4">
        <v>743</v>
      </c>
      <c r="N11" s="4">
        <v>700</v>
      </c>
      <c r="O11" s="4">
        <v>804</v>
      </c>
      <c r="P11" s="7">
        <f>B11*7</f>
        <v>4900</v>
      </c>
      <c r="Q11" s="7">
        <f>C11+M11+E11+G11+O11+I11+K11</f>
        <v>5128</v>
      </c>
      <c r="R11" s="10">
        <f>Q11/P11*100-100</f>
        <v>4.6530612244897895</v>
      </c>
    </row>
    <row r="12" spans="1:20" ht="18" customHeight="1" thickBot="1" x14ac:dyDescent="0.3">
      <c r="A12" s="3" t="s">
        <v>7</v>
      </c>
      <c r="B12" s="4">
        <v>259</v>
      </c>
      <c r="C12" s="4">
        <v>261</v>
      </c>
      <c r="D12" s="4">
        <v>259</v>
      </c>
      <c r="E12" s="4">
        <v>278</v>
      </c>
      <c r="F12" s="4">
        <v>259</v>
      </c>
      <c r="G12" s="4">
        <v>258</v>
      </c>
      <c r="H12" s="4">
        <v>259</v>
      </c>
      <c r="I12" s="4">
        <v>246</v>
      </c>
      <c r="J12" s="4">
        <v>259</v>
      </c>
      <c r="K12" s="4">
        <v>246</v>
      </c>
      <c r="L12" s="4">
        <v>259</v>
      </c>
      <c r="M12" s="4">
        <v>258</v>
      </c>
      <c r="N12" s="4">
        <v>259</v>
      </c>
      <c r="O12" s="4">
        <v>234</v>
      </c>
      <c r="P12" s="7">
        <f t="shared" ref="P12:P13" si="0">B12*7</f>
        <v>1813</v>
      </c>
      <c r="Q12" s="7">
        <f t="shared" ref="Q12:Q13" si="1">C12+M12+E12+G12+O12+I12+K12</f>
        <v>1781</v>
      </c>
      <c r="R12" s="10">
        <f t="shared" ref="R12:R14" si="2">Q12/P12*100-100</f>
        <v>-1.7650303364589064</v>
      </c>
    </row>
    <row r="13" spans="1:20" ht="20.25" customHeight="1" thickBot="1" x14ac:dyDescent="0.3">
      <c r="A13" s="3" t="s">
        <v>8</v>
      </c>
      <c r="B13" s="4">
        <v>230</v>
      </c>
      <c r="C13" s="4">
        <v>133</v>
      </c>
      <c r="D13" s="4">
        <v>230</v>
      </c>
      <c r="E13" s="4">
        <v>175</v>
      </c>
      <c r="F13" s="4">
        <v>230</v>
      </c>
      <c r="G13" s="4">
        <v>217</v>
      </c>
      <c r="H13" s="4">
        <v>230</v>
      </c>
      <c r="I13" s="4">
        <v>241</v>
      </c>
      <c r="J13" s="4">
        <v>230</v>
      </c>
      <c r="K13" s="4">
        <v>237</v>
      </c>
      <c r="L13" s="4">
        <v>230</v>
      </c>
      <c r="M13" s="4">
        <v>207</v>
      </c>
      <c r="N13" s="4">
        <v>230</v>
      </c>
      <c r="O13" s="4">
        <v>139</v>
      </c>
      <c r="P13" s="7">
        <f t="shared" si="0"/>
        <v>1610</v>
      </c>
      <c r="Q13" s="7">
        <f t="shared" si="1"/>
        <v>1349</v>
      </c>
      <c r="R13" s="10">
        <f t="shared" si="2"/>
        <v>-16.211180124223603</v>
      </c>
    </row>
    <row r="14" spans="1:20" ht="14.45" customHeight="1" thickBot="1" x14ac:dyDescent="0.3">
      <c r="A14" s="3" t="s">
        <v>2</v>
      </c>
      <c r="B14" s="6">
        <f t="shared" ref="B14:C14" si="3">SUM(B11:B13)</f>
        <v>1189</v>
      </c>
      <c r="C14" s="6">
        <f t="shared" si="3"/>
        <v>1144</v>
      </c>
      <c r="D14" s="6">
        <f t="shared" ref="D14:O14" si="4">SUM(D11:D13)</f>
        <v>1189</v>
      </c>
      <c r="E14" s="6">
        <f t="shared" si="4"/>
        <v>1101</v>
      </c>
      <c r="F14" s="6">
        <f t="shared" si="4"/>
        <v>1189</v>
      </c>
      <c r="G14" s="6">
        <f t="shared" si="4"/>
        <v>1205</v>
      </c>
      <c r="H14" s="6">
        <f t="shared" si="4"/>
        <v>1189</v>
      </c>
      <c r="I14" s="6">
        <f t="shared" si="4"/>
        <v>1232</v>
      </c>
      <c r="J14" s="6">
        <f t="shared" ref="J14:M14" si="5">SUM(J11:J13)</f>
        <v>1189</v>
      </c>
      <c r="K14" s="6">
        <f t="shared" si="5"/>
        <v>1191</v>
      </c>
      <c r="L14" s="6">
        <f t="shared" si="5"/>
        <v>1189</v>
      </c>
      <c r="M14" s="6">
        <f t="shared" si="5"/>
        <v>1208</v>
      </c>
      <c r="N14" s="6">
        <f t="shared" si="4"/>
        <v>1189</v>
      </c>
      <c r="O14" s="6">
        <f t="shared" si="4"/>
        <v>1177</v>
      </c>
      <c r="P14" s="7">
        <f t="shared" ref="P14" si="6">SUM(P11:P13)</f>
        <v>8323</v>
      </c>
      <c r="Q14" s="7">
        <f t="shared" ref="Q14" si="7">SUM(Q11:Q13)</f>
        <v>8258</v>
      </c>
      <c r="R14" s="10">
        <f t="shared" si="2"/>
        <v>-0.78096840081701657</v>
      </c>
      <c r="T14" s="12"/>
    </row>
    <row r="15" spans="1:20" ht="14.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Q15" s="9"/>
    </row>
    <row r="16" spans="1:20" ht="14.45" customHeight="1" thickBot="1" x14ac:dyDescent="0.3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4.45" customHeight="1" thickBot="1" x14ac:dyDescent="0.3">
      <c r="A17" s="19"/>
      <c r="B17" s="14" t="s">
        <v>1</v>
      </c>
      <c r="C17" s="15"/>
      <c r="D17" s="14" t="s">
        <v>19</v>
      </c>
      <c r="E17" s="15"/>
      <c r="F17" s="14" t="s">
        <v>20</v>
      </c>
      <c r="G17" s="15"/>
      <c r="H17" s="14" t="s">
        <v>21</v>
      </c>
      <c r="I17" s="15"/>
      <c r="J17" s="14" t="s">
        <v>22</v>
      </c>
      <c r="K17" s="15"/>
      <c r="L17" s="14" t="s">
        <v>23</v>
      </c>
      <c r="M17" s="15"/>
      <c r="N17" s="14" t="s">
        <v>24</v>
      </c>
      <c r="O17" s="15"/>
      <c r="P17" s="16" t="s">
        <v>2</v>
      </c>
      <c r="Q17" s="17"/>
      <c r="R17" s="18"/>
    </row>
    <row r="18" spans="1:18" ht="14.45" customHeight="1" thickBot="1" x14ac:dyDescent="0.3">
      <c r="A18" s="20"/>
      <c r="B18" s="8" t="s">
        <v>3</v>
      </c>
      <c r="C18" s="8" t="s">
        <v>4</v>
      </c>
      <c r="D18" s="8" t="s">
        <v>3</v>
      </c>
      <c r="E18" s="8" t="s">
        <v>4</v>
      </c>
      <c r="F18" s="8" t="s">
        <v>3</v>
      </c>
      <c r="G18" s="8" t="s">
        <v>4</v>
      </c>
      <c r="H18" s="8" t="s">
        <v>3</v>
      </c>
      <c r="I18" s="8" t="s">
        <v>4</v>
      </c>
      <c r="J18" s="8" t="s">
        <v>3</v>
      </c>
      <c r="K18" s="8" t="s">
        <v>4</v>
      </c>
      <c r="L18" s="8" t="s">
        <v>3</v>
      </c>
      <c r="M18" s="8" t="s">
        <v>4</v>
      </c>
      <c r="N18" s="8" t="s">
        <v>3</v>
      </c>
      <c r="O18" s="8" t="s">
        <v>4</v>
      </c>
      <c r="P18" s="11" t="s">
        <v>3</v>
      </c>
      <c r="Q18" s="11" t="s">
        <v>4</v>
      </c>
      <c r="R18" s="11" t="s">
        <v>5</v>
      </c>
    </row>
    <row r="19" spans="1:18" ht="14.45" customHeight="1" thickBot="1" x14ac:dyDescent="0.3">
      <c r="A19" s="3" t="s">
        <v>10</v>
      </c>
      <c r="B19" s="4">
        <v>195</v>
      </c>
      <c r="C19" s="4">
        <v>85</v>
      </c>
      <c r="D19" s="4">
        <v>195</v>
      </c>
      <c r="E19" s="4">
        <v>70</v>
      </c>
      <c r="F19" s="4">
        <v>195</v>
      </c>
      <c r="G19" s="4">
        <v>110</v>
      </c>
      <c r="H19" s="4">
        <v>195</v>
      </c>
      <c r="I19" s="4">
        <v>106</v>
      </c>
      <c r="J19" s="4">
        <v>195</v>
      </c>
      <c r="K19" s="4">
        <v>135</v>
      </c>
      <c r="L19" s="4">
        <v>195</v>
      </c>
      <c r="M19" s="4">
        <v>117</v>
      </c>
      <c r="N19" s="4">
        <v>195</v>
      </c>
      <c r="O19" s="4">
        <v>177</v>
      </c>
      <c r="P19" s="7">
        <f>B19*7</f>
        <v>1365</v>
      </c>
      <c r="Q19" s="7">
        <f>C19+E19+G19+O19+I19+K19+M19</f>
        <v>800</v>
      </c>
      <c r="R19" s="10">
        <f>Q19/P19*100-100</f>
        <v>-41.391941391941387</v>
      </c>
    </row>
    <row r="20" spans="1:18" ht="14.45" customHeight="1" thickBot="1" x14ac:dyDescent="0.3">
      <c r="A20" s="3" t="s">
        <v>11</v>
      </c>
      <c r="B20" s="4">
        <v>180</v>
      </c>
      <c r="C20" s="4">
        <v>187</v>
      </c>
      <c r="D20" s="4">
        <v>180</v>
      </c>
      <c r="E20" s="4">
        <v>149</v>
      </c>
      <c r="F20" s="4">
        <v>180</v>
      </c>
      <c r="G20" s="4">
        <v>211</v>
      </c>
      <c r="H20" s="4">
        <v>180</v>
      </c>
      <c r="I20" s="4">
        <v>161</v>
      </c>
      <c r="J20" s="4">
        <v>180</v>
      </c>
      <c r="K20" s="4">
        <v>191</v>
      </c>
      <c r="L20" s="4">
        <v>180</v>
      </c>
      <c r="M20" s="4">
        <v>184</v>
      </c>
      <c r="N20" s="4">
        <v>180</v>
      </c>
      <c r="O20" s="4">
        <v>199</v>
      </c>
      <c r="P20" s="7">
        <f>B20*7</f>
        <v>1260</v>
      </c>
      <c r="Q20" s="7">
        <f>C20+E20+G20+O20+I20+K20+M20</f>
        <v>1282</v>
      </c>
      <c r="R20" s="10">
        <f t="shared" ref="R20:R21" si="8">Q20/P20*100-100</f>
        <v>1.7460317460317469</v>
      </c>
    </row>
    <row r="21" spans="1:18" ht="14.45" customHeight="1" thickBot="1" x14ac:dyDescent="0.3">
      <c r="A21" s="3" t="s">
        <v>2</v>
      </c>
      <c r="B21" s="4">
        <f t="shared" ref="B21:C21" si="9">SUM(B19:B20)</f>
        <v>375</v>
      </c>
      <c r="C21" s="4">
        <f t="shared" si="9"/>
        <v>272</v>
      </c>
      <c r="D21" s="4">
        <f>SUM(D19:D20)</f>
        <v>375</v>
      </c>
      <c r="E21" s="4">
        <f>SUM(E19:E20)</f>
        <v>219</v>
      </c>
      <c r="F21" s="4">
        <f>SUM(F19:F20)</f>
        <v>375</v>
      </c>
      <c r="G21" s="4">
        <f>SUM(G19:G20)</f>
        <v>321</v>
      </c>
      <c r="H21" s="4">
        <f>SUM(H19:H20)</f>
        <v>375</v>
      </c>
      <c r="I21" s="4">
        <v>267</v>
      </c>
      <c r="J21" s="4">
        <f>SUM(J19:J20)</f>
        <v>375</v>
      </c>
      <c r="K21" s="4">
        <f>SUM(K19:K20)</f>
        <v>326</v>
      </c>
      <c r="L21" s="4">
        <f>SUM(L19:L20)</f>
        <v>375</v>
      </c>
      <c r="M21" s="4">
        <f>SUM(M19:M20)</f>
        <v>301</v>
      </c>
      <c r="N21" s="4">
        <f>SUM(N19:N20)</f>
        <v>375</v>
      </c>
      <c r="O21" s="4">
        <f>SUM(O19:O20)</f>
        <v>376</v>
      </c>
      <c r="P21" s="7">
        <f t="shared" ref="P21:Q21" si="10">SUM(P19:P20)</f>
        <v>2625</v>
      </c>
      <c r="Q21" s="7">
        <f t="shared" si="10"/>
        <v>2082</v>
      </c>
      <c r="R21" s="10">
        <f t="shared" si="8"/>
        <v>-20.685714285714283</v>
      </c>
    </row>
    <row r="22" spans="1:18" ht="14.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8" ht="14.45" customHeight="1" thickBot="1" x14ac:dyDescent="0.3">
      <c r="A23" s="13" t="s">
        <v>12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4.45" customHeight="1" thickBot="1" x14ac:dyDescent="0.3">
      <c r="A24" s="19"/>
      <c r="B24" s="14" t="s">
        <v>1</v>
      </c>
      <c r="C24" s="15"/>
      <c r="D24" s="14" t="s">
        <v>19</v>
      </c>
      <c r="E24" s="15"/>
      <c r="F24" s="14" t="s">
        <v>20</v>
      </c>
      <c r="G24" s="15"/>
      <c r="H24" s="14" t="s">
        <v>21</v>
      </c>
      <c r="I24" s="15"/>
      <c r="J24" s="14" t="s">
        <v>22</v>
      </c>
      <c r="K24" s="15"/>
      <c r="L24" s="14" t="s">
        <v>23</v>
      </c>
      <c r="M24" s="15"/>
      <c r="N24" s="14" t="s">
        <v>24</v>
      </c>
      <c r="O24" s="15"/>
      <c r="P24" s="16" t="s">
        <v>2</v>
      </c>
      <c r="Q24" s="17"/>
      <c r="R24" s="18"/>
    </row>
    <row r="25" spans="1:18" ht="14.45" customHeight="1" thickBot="1" x14ac:dyDescent="0.3">
      <c r="A25" s="20"/>
      <c r="B25" s="8" t="s">
        <v>3</v>
      </c>
      <c r="C25" s="8" t="s">
        <v>4</v>
      </c>
      <c r="D25" s="8" t="s">
        <v>3</v>
      </c>
      <c r="E25" s="8" t="s">
        <v>4</v>
      </c>
      <c r="F25" s="8" t="s">
        <v>3</v>
      </c>
      <c r="G25" s="8" t="s">
        <v>4</v>
      </c>
      <c r="H25" s="8" t="s">
        <v>3</v>
      </c>
      <c r="I25" s="8" t="s">
        <v>4</v>
      </c>
      <c r="J25" s="8" t="s">
        <v>3</v>
      </c>
      <c r="K25" s="8" t="s">
        <v>4</v>
      </c>
      <c r="L25" s="8" t="s">
        <v>3</v>
      </c>
      <c r="M25" s="8" t="s">
        <v>4</v>
      </c>
      <c r="N25" s="8" t="s">
        <v>3</v>
      </c>
      <c r="O25" s="8" t="s">
        <v>4</v>
      </c>
      <c r="P25" s="11" t="s">
        <v>3</v>
      </c>
      <c r="Q25" s="11" t="s">
        <v>4</v>
      </c>
      <c r="R25" s="11" t="s">
        <v>5</v>
      </c>
    </row>
    <row r="26" spans="1:18" ht="14.45" customHeight="1" thickBot="1" x14ac:dyDescent="0.3">
      <c r="A26" s="3" t="s">
        <v>13</v>
      </c>
      <c r="B26" s="4">
        <v>50</v>
      </c>
      <c r="C26" s="4">
        <v>56</v>
      </c>
      <c r="D26" s="4">
        <v>50</v>
      </c>
      <c r="E26" s="4">
        <v>60</v>
      </c>
      <c r="F26" s="4">
        <v>50</v>
      </c>
      <c r="G26" s="4">
        <v>50</v>
      </c>
      <c r="H26" s="4">
        <v>50</v>
      </c>
      <c r="I26" s="4">
        <v>30</v>
      </c>
      <c r="J26" s="4">
        <v>50</v>
      </c>
      <c r="K26" s="4">
        <v>37</v>
      </c>
      <c r="L26" s="4">
        <v>50</v>
      </c>
      <c r="M26" s="4">
        <v>37</v>
      </c>
      <c r="N26" s="4">
        <v>50</v>
      </c>
      <c r="O26" s="4">
        <v>50</v>
      </c>
      <c r="P26" s="5">
        <f>B26*7</f>
        <v>350</v>
      </c>
      <c r="Q26" s="5">
        <f>C26+E26+G26+O26+I26+K26+M26</f>
        <v>320</v>
      </c>
      <c r="R26" s="10">
        <f>Q26/P26*100-100</f>
        <v>-8.5714285714285694</v>
      </c>
    </row>
    <row r="27" spans="1:18" ht="14.45" customHeight="1" thickBot="1" x14ac:dyDescent="0.3">
      <c r="A27" s="3" t="s">
        <v>2</v>
      </c>
      <c r="B27" s="4">
        <f>B26</f>
        <v>50</v>
      </c>
      <c r="C27" s="4">
        <f>C26</f>
        <v>56</v>
      </c>
      <c r="D27" s="4">
        <f>D26</f>
        <v>50</v>
      </c>
      <c r="E27" s="4">
        <v>60</v>
      </c>
      <c r="F27" s="4">
        <f>F26</f>
        <v>50</v>
      </c>
      <c r="G27" s="4">
        <f>F27</f>
        <v>50</v>
      </c>
      <c r="H27" s="4">
        <f>H26</f>
        <v>50</v>
      </c>
      <c r="I27" s="4">
        <v>30</v>
      </c>
      <c r="J27" s="4">
        <f>J26</f>
        <v>50</v>
      </c>
      <c r="K27" s="4">
        <f>SUM(K26)</f>
        <v>37</v>
      </c>
      <c r="L27" s="4">
        <f>L26</f>
        <v>50</v>
      </c>
      <c r="M27" s="4">
        <f>SUM(M26)</f>
        <v>37</v>
      </c>
      <c r="N27" s="4">
        <f>N26</f>
        <v>50</v>
      </c>
      <c r="O27" s="4">
        <f>SUM(O26)</f>
        <v>50</v>
      </c>
      <c r="P27" s="5">
        <f>P26</f>
        <v>350</v>
      </c>
      <c r="Q27" s="5">
        <f>Q26</f>
        <v>320</v>
      </c>
      <c r="R27" s="10">
        <f>Q27/P27*100-100</f>
        <v>-8.5714285714285694</v>
      </c>
    </row>
    <row r="28" spans="1:18" ht="14.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8" ht="14.45" customHeight="1" thickBot="1" x14ac:dyDescent="0.3">
      <c r="A29" s="13" t="s">
        <v>14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4.45" customHeight="1" thickBot="1" x14ac:dyDescent="0.3">
      <c r="A30" s="19"/>
      <c r="B30" s="14" t="s">
        <v>1</v>
      </c>
      <c r="C30" s="15"/>
      <c r="D30" s="14" t="s">
        <v>19</v>
      </c>
      <c r="E30" s="15"/>
      <c r="F30" s="14" t="s">
        <v>20</v>
      </c>
      <c r="G30" s="15"/>
      <c r="H30" s="14" t="s">
        <v>21</v>
      </c>
      <c r="I30" s="15"/>
      <c r="J30" s="14" t="s">
        <v>22</v>
      </c>
      <c r="K30" s="15"/>
      <c r="L30" s="14" t="s">
        <v>23</v>
      </c>
      <c r="M30" s="15"/>
      <c r="N30" s="14" t="s">
        <v>24</v>
      </c>
      <c r="O30" s="15"/>
      <c r="P30" s="16" t="s">
        <v>2</v>
      </c>
      <c r="Q30" s="17"/>
      <c r="R30" s="18"/>
    </row>
    <row r="31" spans="1:18" ht="14.45" customHeight="1" thickBot="1" x14ac:dyDescent="0.3">
      <c r="A31" s="20"/>
      <c r="B31" s="8" t="s">
        <v>3</v>
      </c>
      <c r="C31" s="8" t="s">
        <v>4</v>
      </c>
      <c r="D31" s="8" t="s">
        <v>3</v>
      </c>
      <c r="E31" s="8" t="s">
        <v>4</v>
      </c>
      <c r="F31" s="8" t="s">
        <v>3</v>
      </c>
      <c r="G31" s="8" t="s">
        <v>4</v>
      </c>
      <c r="H31" s="8" t="s">
        <v>3</v>
      </c>
      <c r="I31" s="8" t="s">
        <v>4</v>
      </c>
      <c r="J31" s="8" t="s">
        <v>3</v>
      </c>
      <c r="K31" s="8" t="s">
        <v>4</v>
      </c>
      <c r="L31" s="8" t="s">
        <v>3</v>
      </c>
      <c r="M31" s="8" t="s">
        <v>4</v>
      </c>
      <c r="N31" s="8" t="s">
        <v>3</v>
      </c>
      <c r="O31" s="8" t="s">
        <v>4</v>
      </c>
      <c r="P31" s="11" t="s">
        <v>3</v>
      </c>
      <c r="Q31" s="11" t="s">
        <v>4</v>
      </c>
      <c r="R31" s="11" t="s">
        <v>5</v>
      </c>
    </row>
    <row r="32" spans="1:18" ht="14.45" customHeight="1" thickBot="1" x14ac:dyDescent="0.3">
      <c r="A32" s="3" t="s">
        <v>15</v>
      </c>
      <c r="B32" s="6">
        <v>8000</v>
      </c>
      <c r="C32" s="6">
        <v>12131</v>
      </c>
      <c r="D32" s="6">
        <v>8000</v>
      </c>
      <c r="E32" s="6">
        <v>11945</v>
      </c>
      <c r="F32" s="6">
        <f>D32</f>
        <v>8000</v>
      </c>
      <c r="G32" s="6">
        <v>15017</v>
      </c>
      <c r="H32" s="6">
        <f>D32</f>
        <v>8000</v>
      </c>
      <c r="I32" s="6">
        <v>14421</v>
      </c>
      <c r="J32" s="6">
        <f>D32</f>
        <v>8000</v>
      </c>
      <c r="K32" s="6">
        <v>13684</v>
      </c>
      <c r="L32" s="6">
        <f>D32</f>
        <v>8000</v>
      </c>
      <c r="M32" s="6">
        <v>13311</v>
      </c>
      <c r="N32" s="6">
        <f>F32</f>
        <v>8000</v>
      </c>
      <c r="O32" s="6">
        <v>12726</v>
      </c>
      <c r="P32" s="7">
        <f>B32*7</f>
        <v>56000</v>
      </c>
      <c r="Q32" s="7">
        <f>C32+E32+G32+O32+I32+K32+M32</f>
        <v>93235</v>
      </c>
      <c r="R32" s="10">
        <f>Q32/P32*100-100</f>
        <v>66.491071428571416</v>
      </c>
    </row>
    <row r="34" spans="1:1" x14ac:dyDescent="0.25">
      <c r="A34" t="s">
        <v>16</v>
      </c>
    </row>
  </sheetData>
  <mergeCells count="42">
    <mergeCell ref="L30:M30"/>
    <mergeCell ref="A5:R5"/>
    <mergeCell ref="A6:R6"/>
    <mergeCell ref="A9:A10"/>
    <mergeCell ref="B9:C9"/>
    <mergeCell ref="B17:C17"/>
    <mergeCell ref="P17:R17"/>
    <mergeCell ref="P9:R9"/>
    <mergeCell ref="A16:R16"/>
    <mergeCell ref="A17:A18"/>
    <mergeCell ref="A8:R8"/>
    <mergeCell ref="D9:E9"/>
    <mergeCell ref="D17:E17"/>
    <mergeCell ref="L9:M9"/>
    <mergeCell ref="L17:M17"/>
    <mergeCell ref="F9:G9"/>
    <mergeCell ref="F17:G17"/>
    <mergeCell ref="N9:O9"/>
    <mergeCell ref="N17:O17"/>
    <mergeCell ref="P24:R24"/>
    <mergeCell ref="H9:I9"/>
    <mergeCell ref="H17:I17"/>
    <mergeCell ref="J9:K9"/>
    <mergeCell ref="J17:K17"/>
    <mergeCell ref="J24:K24"/>
    <mergeCell ref="L24:M24"/>
    <mergeCell ref="A29:R29"/>
    <mergeCell ref="B30:C30"/>
    <mergeCell ref="A23:R23"/>
    <mergeCell ref="B24:C24"/>
    <mergeCell ref="P30:R30"/>
    <mergeCell ref="A24:A25"/>
    <mergeCell ref="D24:E24"/>
    <mergeCell ref="D30:E30"/>
    <mergeCell ref="F24:G24"/>
    <mergeCell ref="F30:G30"/>
    <mergeCell ref="N24:O24"/>
    <mergeCell ref="N30:O30"/>
    <mergeCell ref="H24:I24"/>
    <mergeCell ref="H30:I30"/>
    <mergeCell ref="A30:A31"/>
    <mergeCell ref="J30:K30"/>
  </mergeCells>
  <phoneticPr fontId="2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Fatima Aparecida Baraldi</cp:lastModifiedBy>
  <cp:lastPrinted>2026-07-20T22:01:32Z</cp:lastPrinted>
  <dcterms:created xsi:type="dcterms:W3CDTF">2024-04-30T17:26:57Z</dcterms:created>
  <dcterms:modified xsi:type="dcterms:W3CDTF">2026-08-11T10:15:57Z</dcterms:modified>
</cp:coreProperties>
</file>