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Ambulatorial\"/>
    </mc:Choice>
  </mc:AlternateContent>
  <xr:revisionPtr revIDLastSave="0" documentId="13_ncr:1_{55B04C6D-D12C-4A3C-A0AF-3358B376AED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2" i="2" l="1"/>
  <c r="AK11" i="2"/>
  <c r="AK20" i="2"/>
  <c r="AL20" i="2" s="1"/>
  <c r="AK19" i="2"/>
  <c r="AK18" i="2"/>
  <c r="AJ12" i="2"/>
  <c r="AJ11" i="2"/>
  <c r="AG13" i="2"/>
  <c r="AF13" i="2"/>
  <c r="AI13" i="2"/>
  <c r="AE13" i="2"/>
  <c r="AD13" i="2"/>
  <c r="AJ18" i="2"/>
  <c r="AJ10" i="2"/>
  <c r="AC13" i="2"/>
  <c r="AB13" i="2"/>
  <c r="AL19" i="2"/>
  <c r="AJ19" i="2"/>
  <c r="AJ20" i="2"/>
  <c r="AA13" i="2"/>
  <c r="Z13" i="2"/>
  <c r="P13" i="2"/>
  <c r="Q13" i="2"/>
  <c r="R13" i="2"/>
  <c r="S13" i="2"/>
  <c r="T13" i="2"/>
  <c r="U13" i="2"/>
  <c r="V13" i="2"/>
  <c r="W13" i="2"/>
  <c r="X13" i="2"/>
  <c r="Y13" i="2"/>
  <c r="AH13" i="2"/>
  <c r="AK10" i="2"/>
  <c r="M13" i="2"/>
  <c r="L13" i="2"/>
  <c r="G13" i="2"/>
  <c r="F13" i="2"/>
  <c r="H13" i="2"/>
  <c r="N13" i="2"/>
  <c r="J13" i="2"/>
  <c r="C13" i="2"/>
  <c r="B13" i="2"/>
  <c r="E13" i="2"/>
  <c r="K13" i="2"/>
  <c r="O13" i="2"/>
  <c r="I13" i="2"/>
  <c r="D13" i="2"/>
  <c r="AK13" i="2" l="1"/>
  <c r="AL18" i="2"/>
  <c r="AJ13" i="2"/>
  <c r="AL11" i="2"/>
  <c r="AL12" i="2"/>
  <c r="AL13" i="2" l="1"/>
</calcChain>
</file>

<file path=xl/sharedStrings.xml><?xml version="1.0" encoding="utf-8"?>
<sst xmlns="http://schemas.openxmlformats.org/spreadsheetml/2006/main" count="122" uniqueCount="27">
  <si>
    <t> 271 - Consultas Médicas </t>
  </si>
  <si>
    <t>Janeiro</t>
  </si>
  <si>
    <t>Fevereiro</t>
  </si>
  <si>
    <t>Março</t>
  </si>
  <si>
    <t>Abril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</si>
  <si>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</si>
  <si>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</si>
  <si>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</si>
  <si>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</si>
  <si>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</si>
  <si>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</si>
  <si>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</si>
  <si>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</si>
  <si>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</si>
  <si>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Maio</t>
  </si>
  <si>
    <t>Junho</t>
  </si>
  <si>
    <t>Julho</t>
  </si>
  <si>
    <t>Agosto</t>
  </si>
  <si>
    <t>Setembro</t>
  </si>
  <si>
    <t>Outubro</t>
  </si>
  <si>
    <t>Novembro</t>
  </si>
  <si>
    <t>Ano: 2025</t>
  </si>
  <si>
    <t>773 -Programa Estadual - Estratégia de Ampliação de Procedimentos Ortopédicos</t>
  </si>
  <si>
    <t>Grupo 2 A</t>
  </si>
  <si>
    <t>Grupo 3</t>
  </si>
  <si>
    <t>Grupo 4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</si>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</sst>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419100</xdr:colOff>
      <xdr:row>0</xdr:row>
      <xdr:rowOff>171450</xdr:rowOff>
    </xdr:from>
    <xdr:to>
      <xdr:col>38</xdr:col>
      <xdr:colOff>146447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2"/>
  <sheetViews>
    <sheetView showGridLines="0" tabSelected="1" workbookViewId="0">
      <selection activeCell="AK23" sqref="AK23"/>
    </sheetView>
  </sheetViews>
  <sheetFormatPr defaultColWidth="9.140625" defaultRowHeight="15" x14ac:dyDescent="0.25"/>
  <cols>
    <col min="1" max="1" width="36.5703125" style="1" bestFit="1" customWidth="1"/>
    <col min="2" max="2" width="5.7109375" style="1" bestFit="1" customWidth="1"/>
    <col min="3" max="3" width="5.42578125" style="1" bestFit="1" customWidth="1"/>
    <col min="4" max="4" width="5.85546875" style="5" bestFit="1" customWidth="1"/>
    <col min="5" max="7" width="5.5703125" style="5" customWidth="1"/>
    <col min="8" max="8" width="6" style="5" customWidth="1"/>
    <col min="9" max="13" width="5.5703125" style="5" customWidth="1"/>
    <col min="14" max="14" width="5.85546875" style="5" customWidth="1"/>
    <col min="15" max="15" width="5.5703125" style="5" customWidth="1"/>
    <col min="16" max="25" width="5.5703125" style="5" hidden="1" customWidth="1"/>
    <col min="26" max="35" width="5.5703125" style="5" customWidth="1"/>
    <col min="36" max="36" width="6.5703125" style="5" bestFit="1" customWidth="1"/>
    <col min="37" max="37" width="7.140625" style="5" customWidth="1"/>
    <col min="38" max="38" width="7.5703125" style="5" bestFit="1" customWidth="1"/>
    <col min="39" max="16384" width="9.140625" style="1"/>
  </cols>
  <sheetData>
    <row r="1" spans="1:38" ht="15" customHeight="1" x14ac:dyDescent="0.25">
      <c r="A1"/>
      <c r="B1"/>
      <c r="C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8" ht="15" customHeight="1" x14ac:dyDescent="0.25">
      <c r="A2"/>
      <c r="B2"/>
      <c r="C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8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5" spans="1:38" ht="19.5" customHeight="1" x14ac:dyDescent="0.3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5" customHeight="1" thickBot="1" x14ac:dyDescent="0.3">
      <c r="A6" s="18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ht="20.100000000000001" customHeight="1" thickBot="1" x14ac:dyDescent="0.3">
      <c r="A7" s="3" t="s">
        <v>0</v>
      </c>
      <c r="B7" s="13"/>
      <c r="C7" s="13"/>
    </row>
    <row r="8" spans="1:38" ht="20.100000000000001" customHeight="1" thickBot="1" x14ac:dyDescent="0.3">
      <c r="A8" s="23"/>
      <c r="B8" s="20" t="s">
        <v>1</v>
      </c>
      <c r="C8" s="22"/>
      <c r="D8" s="20" t="s">
        <v>2</v>
      </c>
      <c r="E8" s="22"/>
      <c r="F8" s="20" t="s">
        <v>3</v>
      </c>
      <c r="G8" s="22"/>
      <c r="H8" s="20" t="s">
        <v>4</v>
      </c>
      <c r="I8" s="22"/>
      <c r="J8" s="20" t="s">
        <v>14</v>
      </c>
      <c r="K8" s="22"/>
      <c r="L8" s="20" t="s">
        <v>15</v>
      </c>
      <c r="M8" s="22"/>
      <c r="N8" s="20" t="s">
        <v>16</v>
      </c>
      <c r="O8" s="22"/>
      <c r="P8" s="20" t="s">
        <v>16</v>
      </c>
      <c r="Q8" s="22"/>
      <c r="R8" s="20" t="s">
        <v>17</v>
      </c>
      <c r="S8" s="22"/>
      <c r="T8" s="20" t="s">
        <v>18</v>
      </c>
      <c r="U8" s="22"/>
      <c r="V8" s="20" t="s">
        <v>19</v>
      </c>
      <c r="W8" s="22"/>
      <c r="X8" s="20" t="s">
        <v>20</v>
      </c>
      <c r="Y8" s="22"/>
      <c r="Z8" s="20" t="s">
        <v>17</v>
      </c>
      <c r="AA8" s="22"/>
      <c r="AB8" s="20" t="s">
        <v>18</v>
      </c>
      <c r="AC8" s="22"/>
      <c r="AD8" s="20" t="s">
        <v>19</v>
      </c>
      <c r="AE8" s="22"/>
      <c r="AF8" s="20" t="s">
        <v>20</v>
      </c>
      <c r="AG8" s="22"/>
      <c r="AH8" s="20" t="s">
        <v>26</v>
      </c>
      <c r="AI8" s="22"/>
      <c r="AJ8" s="20" t="s">
        <v>5</v>
      </c>
      <c r="AK8" s="21"/>
      <c r="AL8" s="22"/>
    </row>
    <row r="9" spans="1:38" ht="20.100000000000001" customHeight="1" thickBot="1" x14ac:dyDescent="0.3">
      <c r="A9" s="24"/>
      <c r="B9" s="8" t="s">
        <v>6</v>
      </c>
      <c r="C9" s="8" t="s">
        <v>7</v>
      </c>
      <c r="D9" s="8" t="s">
        <v>6</v>
      </c>
      <c r="E9" s="8" t="s">
        <v>7</v>
      </c>
      <c r="F9" s="8" t="s">
        <v>6</v>
      </c>
      <c r="G9" s="8" t="s">
        <v>7</v>
      </c>
      <c r="H9" s="8" t="s">
        <v>6</v>
      </c>
      <c r="I9" s="8" t="s">
        <v>7</v>
      </c>
      <c r="J9" s="8" t="s">
        <v>6</v>
      </c>
      <c r="K9" s="8" t="s">
        <v>7</v>
      </c>
      <c r="L9" s="8" t="s">
        <v>6</v>
      </c>
      <c r="M9" s="8" t="s">
        <v>7</v>
      </c>
      <c r="N9" s="8" t="s">
        <v>6</v>
      </c>
      <c r="O9" s="8" t="s">
        <v>7</v>
      </c>
      <c r="P9" s="8" t="s">
        <v>6</v>
      </c>
      <c r="Q9" s="8" t="s">
        <v>7</v>
      </c>
      <c r="R9" s="8" t="s">
        <v>6</v>
      </c>
      <c r="S9" s="8" t="s">
        <v>7</v>
      </c>
      <c r="T9" s="8" t="s">
        <v>6</v>
      </c>
      <c r="U9" s="8" t="s">
        <v>7</v>
      </c>
      <c r="V9" s="8" t="s">
        <v>6</v>
      </c>
      <c r="W9" s="8" t="s">
        <v>7</v>
      </c>
      <c r="X9" s="8" t="s">
        <v>6</v>
      </c>
      <c r="Y9" s="8" t="s">
        <v>7</v>
      </c>
      <c r="Z9" s="8" t="s">
        <v>6</v>
      </c>
      <c r="AA9" s="8" t="s">
        <v>7</v>
      </c>
      <c r="AB9" s="8" t="s">
        <v>6</v>
      </c>
      <c r="AC9" s="8" t="s">
        <v>7</v>
      </c>
      <c r="AD9" s="8" t="s">
        <v>6</v>
      </c>
      <c r="AE9" s="8" t="s">
        <v>7</v>
      </c>
      <c r="AF9" s="8" t="s">
        <v>6</v>
      </c>
      <c r="AG9" s="8" t="s">
        <v>7</v>
      </c>
      <c r="AH9" s="8" t="s">
        <v>6</v>
      </c>
      <c r="AI9" s="8" t="s">
        <v>7</v>
      </c>
      <c r="AJ9" s="8" t="s">
        <v>6</v>
      </c>
      <c r="AK9" s="8" t="s">
        <v>7</v>
      </c>
      <c r="AL9" s="8" t="s">
        <v>8</v>
      </c>
    </row>
    <row r="10" spans="1:38" ht="20.100000000000001" customHeight="1" thickBot="1" x14ac:dyDescent="0.3">
      <c r="A10" s="2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7">
        <f>D10*2</f>
        <v>0</v>
      </c>
      <c r="AK10" s="7">
        <f>C10+E10+G10+I10+K10+M10+O10</f>
        <v>0</v>
      </c>
      <c r="AL10" s="11">
        <v>0</v>
      </c>
    </row>
    <row r="11" spans="1:38" ht="20.100000000000001" customHeight="1" thickBot="1" x14ac:dyDescent="0.3">
      <c r="A11" s="2" t="s">
        <v>10</v>
      </c>
      <c r="B11" s="6">
        <v>30</v>
      </c>
      <c r="C11" s="6">
        <v>185</v>
      </c>
      <c r="D11" s="6">
        <v>30</v>
      </c>
      <c r="E11" s="6">
        <v>149</v>
      </c>
      <c r="F11" s="6">
        <v>30</v>
      </c>
      <c r="G11" s="6">
        <v>74</v>
      </c>
      <c r="H11" s="6">
        <v>30</v>
      </c>
      <c r="I11" s="6">
        <v>105</v>
      </c>
      <c r="J11" s="6">
        <v>30</v>
      </c>
      <c r="K11" s="6">
        <v>180</v>
      </c>
      <c r="L11" s="6">
        <v>30</v>
      </c>
      <c r="M11" s="6">
        <v>124</v>
      </c>
      <c r="N11" s="6">
        <v>30</v>
      </c>
      <c r="O11" s="6">
        <v>110</v>
      </c>
      <c r="P11" s="6">
        <v>30</v>
      </c>
      <c r="Q11" s="6">
        <v>33</v>
      </c>
      <c r="R11" s="6">
        <v>30</v>
      </c>
      <c r="S11" s="6">
        <v>25</v>
      </c>
      <c r="T11" s="6">
        <v>30</v>
      </c>
      <c r="U11" s="6">
        <v>8</v>
      </c>
      <c r="V11" s="6">
        <v>30</v>
      </c>
      <c r="W11" s="6">
        <v>27</v>
      </c>
      <c r="X11" s="6">
        <v>30</v>
      </c>
      <c r="Y11" s="6">
        <v>98</v>
      </c>
      <c r="Z11" s="6">
        <v>30</v>
      </c>
      <c r="AA11" s="6">
        <v>85</v>
      </c>
      <c r="AB11" s="6">
        <v>30</v>
      </c>
      <c r="AC11" s="6">
        <v>115</v>
      </c>
      <c r="AD11" s="6">
        <v>30</v>
      </c>
      <c r="AE11" s="6">
        <v>162</v>
      </c>
      <c r="AF11" s="6">
        <v>30</v>
      </c>
      <c r="AG11" s="6">
        <v>133</v>
      </c>
      <c r="AH11" s="6">
        <v>30</v>
      </c>
      <c r="AI11" s="6">
        <v>122</v>
      </c>
      <c r="AJ11" s="7">
        <f>D11*12</f>
        <v>360</v>
      </c>
      <c r="AK11" s="7">
        <f>C11+E11+G11+I11+K11+M11+O11+AI11+AA11+AC11+AE11+AG11</f>
        <v>1544</v>
      </c>
      <c r="AL11" s="11">
        <f>AK11/AJ11*100-100</f>
        <v>328.88888888888886</v>
      </c>
    </row>
    <row r="12" spans="1:38" ht="20.100000000000001" customHeight="1" thickBot="1" x14ac:dyDescent="0.3">
      <c r="A12" s="2" t="s">
        <v>11</v>
      </c>
      <c r="B12" s="9">
        <v>70</v>
      </c>
      <c r="C12" s="9">
        <v>164</v>
      </c>
      <c r="D12" s="9">
        <v>70</v>
      </c>
      <c r="E12" s="9">
        <v>122</v>
      </c>
      <c r="F12" s="9">
        <v>70</v>
      </c>
      <c r="G12" s="9">
        <v>80</v>
      </c>
      <c r="H12" s="9">
        <v>70</v>
      </c>
      <c r="I12" s="9">
        <v>93</v>
      </c>
      <c r="J12" s="9">
        <v>70</v>
      </c>
      <c r="K12" s="9">
        <v>124</v>
      </c>
      <c r="L12" s="9">
        <v>70</v>
      </c>
      <c r="M12" s="9">
        <v>114</v>
      </c>
      <c r="N12" s="9">
        <v>70</v>
      </c>
      <c r="O12" s="9">
        <v>155</v>
      </c>
      <c r="P12" s="9">
        <v>70</v>
      </c>
      <c r="Q12" s="9">
        <v>62</v>
      </c>
      <c r="R12" s="9">
        <v>70</v>
      </c>
      <c r="S12" s="9">
        <v>75</v>
      </c>
      <c r="T12" s="9">
        <v>70</v>
      </c>
      <c r="U12" s="9">
        <v>82</v>
      </c>
      <c r="V12" s="9">
        <v>70</v>
      </c>
      <c r="W12" s="9">
        <v>67</v>
      </c>
      <c r="X12" s="9">
        <v>70</v>
      </c>
      <c r="Y12" s="9">
        <v>53</v>
      </c>
      <c r="Z12" s="9">
        <v>70</v>
      </c>
      <c r="AA12" s="9">
        <v>161</v>
      </c>
      <c r="AB12" s="9">
        <v>70</v>
      </c>
      <c r="AC12" s="9">
        <v>135</v>
      </c>
      <c r="AD12" s="9">
        <v>70</v>
      </c>
      <c r="AE12" s="9">
        <v>175</v>
      </c>
      <c r="AF12" s="9">
        <v>70</v>
      </c>
      <c r="AG12" s="9">
        <v>211</v>
      </c>
      <c r="AH12" s="9">
        <v>70</v>
      </c>
      <c r="AI12" s="9">
        <v>201</v>
      </c>
      <c r="AJ12" s="7">
        <f>D12*12</f>
        <v>840</v>
      </c>
      <c r="AK12" s="7">
        <f>C12+E12+G12+I12+K12+M12+O12+AI12+AA12+AC12+AE12+AG12</f>
        <v>1735</v>
      </c>
      <c r="AL12" s="11">
        <f t="shared" ref="AL12:AL13" si="0">AK12/AJ12*100-100</f>
        <v>106.54761904761907</v>
      </c>
    </row>
    <row r="13" spans="1:38" ht="20.100000000000001" customHeight="1" thickBot="1" x14ac:dyDescent="0.3">
      <c r="A13" s="2" t="s">
        <v>5</v>
      </c>
      <c r="B13" s="9">
        <f t="shared" ref="B13" si="1">SUM(B10:B12)</f>
        <v>100</v>
      </c>
      <c r="C13" s="9">
        <f>SUM(C10:C12)</f>
        <v>349</v>
      </c>
      <c r="D13" s="9">
        <f t="shared" ref="D13:AH13" si="2">SUM(D10:D12)</f>
        <v>100</v>
      </c>
      <c r="E13" s="9">
        <f>SUM(E10:E12)</f>
        <v>271</v>
      </c>
      <c r="F13" s="9">
        <f t="shared" ref="F13:H13" si="3">SUM(F10:F12)</f>
        <v>100</v>
      </c>
      <c r="G13" s="9">
        <f t="shared" si="3"/>
        <v>154</v>
      </c>
      <c r="H13" s="9">
        <f t="shared" si="3"/>
        <v>100</v>
      </c>
      <c r="I13" s="9">
        <f t="shared" si="2"/>
        <v>198</v>
      </c>
      <c r="J13" s="9">
        <f t="shared" ref="J13" si="4">SUM(J10:J12)</f>
        <v>100</v>
      </c>
      <c r="K13" s="9">
        <f t="shared" ref="K13:N13" si="5">SUM(K10:K12)</f>
        <v>304</v>
      </c>
      <c r="L13" s="9">
        <f t="shared" ref="L13:M13" si="6">SUM(L10:L12)</f>
        <v>100</v>
      </c>
      <c r="M13" s="9">
        <f t="shared" si="6"/>
        <v>238</v>
      </c>
      <c r="N13" s="9">
        <f t="shared" si="5"/>
        <v>100</v>
      </c>
      <c r="O13" s="9">
        <f t="shared" si="2"/>
        <v>265</v>
      </c>
      <c r="P13" s="9">
        <f t="shared" si="2"/>
        <v>100</v>
      </c>
      <c r="Q13" s="9">
        <f t="shared" si="2"/>
        <v>95</v>
      </c>
      <c r="R13" s="9">
        <f t="shared" si="2"/>
        <v>100</v>
      </c>
      <c r="S13" s="9">
        <f t="shared" si="2"/>
        <v>100</v>
      </c>
      <c r="T13" s="9">
        <f t="shared" si="2"/>
        <v>100</v>
      </c>
      <c r="U13" s="9">
        <f t="shared" si="2"/>
        <v>90</v>
      </c>
      <c r="V13" s="9">
        <f t="shared" si="2"/>
        <v>100</v>
      </c>
      <c r="W13" s="9">
        <f t="shared" si="2"/>
        <v>94</v>
      </c>
      <c r="X13" s="9">
        <f t="shared" si="2"/>
        <v>100</v>
      </c>
      <c r="Y13" s="9">
        <f t="shared" si="2"/>
        <v>151</v>
      </c>
      <c r="Z13" s="9">
        <f t="shared" ref="Z13:AF13" si="7">SUM(Z10:Z12)</f>
        <v>100</v>
      </c>
      <c r="AA13" s="9">
        <f t="shared" si="7"/>
        <v>246</v>
      </c>
      <c r="AB13" s="9">
        <f t="shared" si="7"/>
        <v>100</v>
      </c>
      <c r="AC13" s="9">
        <f t="shared" si="7"/>
        <v>250</v>
      </c>
      <c r="AD13" s="9">
        <f t="shared" si="7"/>
        <v>100</v>
      </c>
      <c r="AE13" s="9">
        <f t="shared" si="7"/>
        <v>337</v>
      </c>
      <c r="AF13" s="9">
        <f t="shared" si="7"/>
        <v>100</v>
      </c>
      <c r="AG13" s="9">
        <f>SUM(AG10:AG12)</f>
        <v>344</v>
      </c>
      <c r="AH13" s="9">
        <f t="shared" si="2"/>
        <v>100</v>
      </c>
      <c r="AI13" s="9">
        <f>SUM(AI10:AI12)</f>
        <v>323</v>
      </c>
      <c r="AJ13" s="7">
        <f>SUM(AJ10:AJ12)</f>
        <v>1200</v>
      </c>
      <c r="AK13" s="7">
        <f>AK11+AK12</f>
        <v>3279</v>
      </c>
      <c r="AL13" s="11">
        <f t="shared" si="0"/>
        <v>173.25</v>
      </c>
    </row>
    <row r="14" spans="1:38" ht="20.100000000000001" customHeight="1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6"/>
      <c r="AL14" s="17"/>
    </row>
    <row r="15" spans="1:38" ht="20.100000000000001" customHeight="1" thickBot="1" x14ac:dyDescent="0.3">
      <c r="A15" s="3" t="s">
        <v>22</v>
      </c>
      <c r="B15" s="13"/>
      <c r="C15" s="13"/>
    </row>
    <row r="16" spans="1:38" ht="20.100000000000001" customHeight="1" thickBot="1" x14ac:dyDescent="0.3">
      <c r="A16" s="23"/>
      <c r="B16" s="20" t="s">
        <v>1</v>
      </c>
      <c r="C16" s="22"/>
      <c r="D16" s="20" t="s">
        <v>2</v>
      </c>
      <c r="E16" s="22"/>
      <c r="F16" s="20" t="s">
        <v>3</v>
      </c>
      <c r="G16" s="22"/>
      <c r="H16" s="20" t="s">
        <v>4</v>
      </c>
      <c r="I16" s="22"/>
      <c r="J16" s="20" t="s">
        <v>14</v>
      </c>
      <c r="K16" s="22"/>
      <c r="L16" s="20" t="s">
        <v>15</v>
      </c>
      <c r="M16" s="22"/>
      <c r="N16" s="20" t="s">
        <v>16</v>
      </c>
      <c r="O16" s="22"/>
      <c r="P16" s="20" t="s">
        <v>16</v>
      </c>
      <c r="Q16" s="22"/>
      <c r="R16" s="20" t="s">
        <v>17</v>
      </c>
      <c r="S16" s="22"/>
      <c r="T16" s="20" t="s">
        <v>18</v>
      </c>
      <c r="U16" s="22"/>
      <c r="V16" s="20" t="s">
        <v>19</v>
      </c>
      <c r="W16" s="22"/>
      <c r="X16" s="20" t="s">
        <v>20</v>
      </c>
      <c r="Y16" s="22"/>
      <c r="Z16" s="20" t="s">
        <v>17</v>
      </c>
      <c r="AA16" s="22"/>
      <c r="AB16" s="20" t="s">
        <v>18</v>
      </c>
      <c r="AC16" s="22"/>
      <c r="AD16" s="20" t="s">
        <v>19</v>
      </c>
      <c r="AE16" s="22"/>
      <c r="AF16" s="20" t="s">
        <v>20</v>
      </c>
      <c r="AG16" s="22"/>
      <c r="AH16" s="20" t="s">
        <v>26</v>
      </c>
      <c r="AI16" s="22"/>
      <c r="AJ16" s="20" t="s">
        <v>5</v>
      </c>
      <c r="AK16" s="21"/>
      <c r="AL16" s="22"/>
    </row>
    <row r="17" spans="1:38" ht="20.100000000000001" customHeight="1" thickBot="1" x14ac:dyDescent="0.3">
      <c r="A17" s="24"/>
      <c r="B17" s="8" t="s">
        <v>6</v>
      </c>
      <c r="C17" s="8" t="s">
        <v>7</v>
      </c>
      <c r="D17" s="8" t="s">
        <v>6</v>
      </c>
      <c r="E17" s="8" t="s">
        <v>7</v>
      </c>
      <c r="F17" s="8" t="s">
        <v>6</v>
      </c>
      <c r="G17" s="8" t="s">
        <v>7</v>
      </c>
      <c r="H17" s="8" t="s">
        <v>6</v>
      </c>
      <c r="I17" s="8" t="s">
        <v>7</v>
      </c>
      <c r="J17" s="8" t="s">
        <v>6</v>
      </c>
      <c r="K17" s="8" t="s">
        <v>7</v>
      </c>
      <c r="L17" s="8" t="s">
        <v>6</v>
      </c>
      <c r="M17" s="8" t="s">
        <v>7</v>
      </c>
      <c r="N17" s="8" t="s">
        <v>6</v>
      </c>
      <c r="O17" s="8" t="s">
        <v>7</v>
      </c>
      <c r="P17" s="8" t="s">
        <v>6</v>
      </c>
      <c r="Q17" s="8" t="s">
        <v>7</v>
      </c>
      <c r="R17" s="8" t="s">
        <v>6</v>
      </c>
      <c r="S17" s="8" t="s">
        <v>7</v>
      </c>
      <c r="T17" s="8" t="s">
        <v>6</v>
      </c>
      <c r="U17" s="8" t="s">
        <v>7</v>
      </c>
      <c r="V17" s="8" t="s">
        <v>6</v>
      </c>
      <c r="W17" s="8" t="s">
        <v>7</v>
      </c>
      <c r="X17" s="8" t="s">
        <v>6</v>
      </c>
      <c r="Y17" s="8" t="s">
        <v>7</v>
      </c>
      <c r="Z17" s="8" t="s">
        <v>6</v>
      </c>
      <c r="AA17" s="8" t="s">
        <v>7</v>
      </c>
      <c r="AB17" s="8" t="s">
        <v>6</v>
      </c>
      <c r="AC17" s="8" t="s">
        <v>7</v>
      </c>
      <c r="AD17" s="8" t="s">
        <v>6</v>
      </c>
      <c r="AE17" s="8" t="s">
        <v>7</v>
      </c>
      <c r="AF17" s="8" t="s">
        <v>6</v>
      </c>
      <c r="AG17" s="8" t="s">
        <v>7</v>
      </c>
      <c r="AH17" s="8" t="s">
        <v>6</v>
      </c>
      <c r="AI17" s="8" t="s">
        <v>7</v>
      </c>
      <c r="AJ17" s="8" t="s">
        <v>6</v>
      </c>
      <c r="AK17" s="8" t="s">
        <v>7</v>
      </c>
      <c r="AL17" s="8" t="s">
        <v>8</v>
      </c>
    </row>
    <row r="18" spans="1:38" ht="20.100000000000001" customHeight="1" thickBot="1" x14ac:dyDescent="0.3">
      <c r="A18" s="2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40</v>
      </c>
      <c r="I18" s="6">
        <v>4</v>
      </c>
      <c r="J18" s="6">
        <v>40</v>
      </c>
      <c r="K18" s="6">
        <v>11</v>
      </c>
      <c r="L18" s="6">
        <v>0</v>
      </c>
      <c r="M18" s="6">
        <v>11</v>
      </c>
      <c r="N18" s="6">
        <v>0</v>
      </c>
      <c r="O18" s="6">
        <v>14</v>
      </c>
      <c r="P18" s="6">
        <v>30</v>
      </c>
      <c r="Q18" s="6">
        <v>33</v>
      </c>
      <c r="R18" s="6">
        <v>30</v>
      </c>
      <c r="S18" s="6">
        <v>25</v>
      </c>
      <c r="T18" s="6">
        <v>30</v>
      </c>
      <c r="U18" s="6">
        <v>8</v>
      </c>
      <c r="V18" s="6">
        <v>30</v>
      </c>
      <c r="W18" s="6">
        <v>27</v>
      </c>
      <c r="X18" s="6">
        <v>30</v>
      </c>
      <c r="Y18" s="6">
        <v>98</v>
      </c>
      <c r="Z18" s="6">
        <v>0</v>
      </c>
      <c r="AA18" s="6">
        <v>10</v>
      </c>
      <c r="AB18" s="6">
        <v>0</v>
      </c>
      <c r="AC18" s="6">
        <v>14</v>
      </c>
      <c r="AD18" s="6">
        <v>0</v>
      </c>
      <c r="AE18" s="6">
        <v>10</v>
      </c>
      <c r="AF18" s="6">
        <v>0</v>
      </c>
      <c r="AG18" s="6">
        <v>12</v>
      </c>
      <c r="AH18" s="6">
        <v>0</v>
      </c>
      <c r="AI18" s="6">
        <v>6</v>
      </c>
      <c r="AJ18" s="7">
        <f>H18+J18</f>
        <v>80</v>
      </c>
      <c r="AK18" s="7">
        <f>I18+K18+M18+O18+AI18+AA18+AC18+AE18+AG18</f>
        <v>92</v>
      </c>
      <c r="AL18" s="11">
        <f>(AK18/AJ18)*100</f>
        <v>114.99999999999999</v>
      </c>
    </row>
    <row r="19" spans="1:38" ht="20.100000000000001" customHeight="1" thickBot="1" x14ac:dyDescent="0.3">
      <c r="A19" s="2" t="s">
        <v>24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3</v>
      </c>
      <c r="I19" s="9">
        <v>0</v>
      </c>
      <c r="J19" s="9">
        <v>3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7">
        <f>H19+J19</f>
        <v>6</v>
      </c>
      <c r="AK19" s="7">
        <f>I19+K19+M19+O19+AI19+AA19+AC19+AE19+AG19</f>
        <v>2</v>
      </c>
      <c r="AL19" s="11">
        <f>(AK19/AJ19)*100</f>
        <v>33.333333333333329</v>
      </c>
    </row>
    <row r="20" spans="1:38" ht="15.75" thickBot="1" x14ac:dyDescent="0.3">
      <c r="A20" s="2" t="s">
        <v>25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3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7">
        <f>H20+J20</f>
        <v>6</v>
      </c>
      <c r="AK20" s="7">
        <f>I20+K20+M20+O20+AI20+AA20+AC20+AE20+AG20</f>
        <v>0</v>
      </c>
      <c r="AL20" s="11">
        <f>(AK20/AJ20)*100</f>
        <v>0</v>
      </c>
    </row>
    <row r="22" spans="1:38" x14ac:dyDescent="0.25">
      <c r="A22" s="4" t="s">
        <v>12</v>
      </c>
      <c r="AJ22" s="12"/>
    </row>
  </sheetData>
  <mergeCells count="40">
    <mergeCell ref="AH8:AI8"/>
    <mergeCell ref="AH16:AI16"/>
    <mergeCell ref="V16:W16"/>
    <mergeCell ref="X16:Y16"/>
    <mergeCell ref="AJ16:AL16"/>
    <mergeCell ref="Z8:AA8"/>
    <mergeCell ref="Z16:AA16"/>
    <mergeCell ref="AB8:AC8"/>
    <mergeCell ref="AB16:AC16"/>
    <mergeCell ref="AD8:AE8"/>
    <mergeCell ref="AD16:AE16"/>
    <mergeCell ref="AF8:AG8"/>
    <mergeCell ref="AF16:AG16"/>
    <mergeCell ref="J16:K16"/>
    <mergeCell ref="N16:O16"/>
    <mergeCell ref="P16:Q16"/>
    <mergeCell ref="R16:S16"/>
    <mergeCell ref="T16:U16"/>
    <mergeCell ref="L16:M16"/>
    <mergeCell ref="A16:A17"/>
    <mergeCell ref="B16:C16"/>
    <mergeCell ref="D16:E16"/>
    <mergeCell ref="F16:G16"/>
    <mergeCell ref="H16:I16"/>
    <mergeCell ref="A6:AL6"/>
    <mergeCell ref="A5:AL5"/>
    <mergeCell ref="AJ8:AL8"/>
    <mergeCell ref="H8:I8"/>
    <mergeCell ref="N8:O8"/>
    <mergeCell ref="A8:A9"/>
    <mergeCell ref="D8:E8"/>
    <mergeCell ref="J8:K8"/>
    <mergeCell ref="V8:W8"/>
    <mergeCell ref="P8:Q8"/>
    <mergeCell ref="R8:S8"/>
    <mergeCell ref="T8:U8"/>
    <mergeCell ref="X8:Y8"/>
    <mergeCell ref="B8:C8"/>
    <mergeCell ref="F8:G8"/>
    <mergeCell ref="L8:M8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2025-02-10T21:58:47Z</cp:lastPrinted>
  <dcterms:created xsi:type="dcterms:W3CDTF">2024-03-18T14:08:47Z</dcterms:created>
  <dcterms:modified xsi:type="dcterms:W3CDTF">2026-01-09T22:51:58Z</dcterms:modified>
  <cp:category/>
  <cp:contentStatus/>
</cp:coreProperties>
</file>