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spdmflsrv03\SPDMFLSRV03\Compartilhada_ADM\HOSPITAIS\12-HGPEDREIRA\Sites\2025\Conteúdo Acesso a Informação\1. Atividades e Resultados - Planilha de Produção\Relatório de Atividades Ambulatorial\"/>
    </mc:Choice>
  </mc:AlternateContent>
  <xr:revisionPtr revIDLastSave="0" documentId="13_ncr:1_{A3F45A96-C4B4-4C14-B170-E02D0F83CE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2" i="2" l="1"/>
  <c r="AE19" i="2"/>
  <c r="AE18" i="2"/>
  <c r="AD18" i="2"/>
  <c r="AD19" i="2"/>
  <c r="AD20" i="2"/>
  <c r="AE11" i="2"/>
  <c r="AE13" i="2" s="1"/>
  <c r="AD12" i="2"/>
  <c r="AD11" i="2"/>
  <c r="AA13" i="2"/>
  <c r="Z13" i="2"/>
  <c r="AE20" i="2"/>
  <c r="AF20" i="2" s="1"/>
  <c r="AF19" i="2"/>
  <c r="P13" i="2"/>
  <c r="Q13" i="2"/>
  <c r="R13" i="2"/>
  <c r="S13" i="2"/>
  <c r="T13" i="2"/>
  <c r="U13" i="2"/>
  <c r="V13" i="2"/>
  <c r="W13" i="2"/>
  <c r="X13" i="2"/>
  <c r="Y13" i="2"/>
  <c r="AB13" i="2"/>
  <c r="AC13" i="2"/>
  <c r="AD10" i="2"/>
  <c r="AE10" i="2"/>
  <c r="M13" i="2"/>
  <c r="L13" i="2"/>
  <c r="G13" i="2"/>
  <c r="F13" i="2"/>
  <c r="H13" i="2"/>
  <c r="N13" i="2"/>
  <c r="J13" i="2"/>
  <c r="C13" i="2"/>
  <c r="B13" i="2"/>
  <c r="E13" i="2"/>
  <c r="K13" i="2"/>
  <c r="O13" i="2"/>
  <c r="I13" i="2"/>
  <c r="D13" i="2"/>
  <c r="AF18" i="2" l="1"/>
  <c r="AD13" i="2"/>
  <c r="AF11" i="2"/>
  <c r="AF12" i="2"/>
  <c r="AF13" i="2" l="1"/>
</calcChain>
</file>

<file path=xl/sharedStrings.xml><?xml version="1.0" encoding="utf-8"?>
<sst xmlns="http://schemas.openxmlformats.org/spreadsheetml/2006/main" count="104" uniqueCount="26">
  <si>
    <t> 271 - Consultas Médicas </t>
  </si>
  <si>
    <t>Janeiro</t>
  </si>
  <si>
    <t>Fevereiro</t>
  </si>
  <si>
    <t>Março</t>
  </si>
  <si>
    <t>Abril</t>
  </si>
  <si>
    <t>Total</t>
  </si>
  <si>
    <t>Cont.</t>
  </si>
  <si>
    <t>Real.</t>
  </si>
  <si>
    <t>%</t>
  </si>
  <si>
    <t>Primeiras Consultas Rede</t>
  </si>
  <si>
    <t>Interconsultas</t>
  </si>
  <si>
    <t>Consultas Subseqüentes</t>
  </si>
  <si>
    <t>Fonte: http://www.gestao.saude.sp.gov.br</t>
  </si>
  <si>
    <t>HOSPITAL GERAL DE PEDREIRA</t>
  </si>
  <si>
    <t>Maio</t>
  </si>
  <si>
    <t>Junho</t>
  </si>
  <si>
    <t>Julho</t>
  </si>
  <si>
    <t>Agosto</t>
  </si>
  <si>
    <t>Setembro</t>
  </si>
  <si>
    <t>Outubro</t>
  </si>
  <si>
    <t>Novembro</t>
  </si>
  <si>
    <t>Ano: 2025</t>
  </si>
  <si>
    <t>773 -Programa Estadual - Estratégia de Ampliação de Procedimentos Ortopédicos</t>
  </si>
  <si>
    <t>Grupo 2 A</t>
  </si>
  <si>
    <t>Grupo 3</t>
  </si>
  <si>
    <t>Grupo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</si>
</sst>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696969"/>
      <name val="Calibri"/>
      <family val="2"/>
    </font>
    <font>
      <b/>
      <sz val="16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5">
    <xf numFmtId="0" fontId="0" fillId="0" borderId="0" xfId="0"/>
    <xf numFmtId="0" fontId="18" fillId="0" borderId="0" xfId="0" applyFont="1"/>
    <xf numFmtId="0" fontId="18" fillId="0" borderId="11" xfId="0" applyFont="1" applyBorder="1" applyAlignment="1">
      <alignment wrapText="1"/>
    </xf>
    <xf numFmtId="0" fontId="20" fillId="0" borderId="10" xfId="0" applyFont="1" applyBorder="1"/>
    <xf numFmtId="0" fontId="19" fillId="0" borderId="0" xfId="0" applyFont="1"/>
    <xf numFmtId="0" fontId="18" fillId="0" borderId="0" xfId="0" applyFont="1" applyAlignment="1">
      <alignment horizontal="center"/>
    </xf>
    <xf numFmtId="0" fontId="18" fillId="0" borderId="11" xfId="0" applyFont="1" applyBorder="1" applyAlignment="1">
      <alignment horizontal="center" wrapText="1"/>
    </xf>
    <xf numFmtId="3" fontId="19" fillId="0" borderId="11" xfId="0" applyNumberFormat="1" applyFont="1" applyBorder="1" applyAlignment="1">
      <alignment horizontal="center" wrapText="1"/>
    </xf>
    <xf numFmtId="0" fontId="19" fillId="0" borderId="11" xfId="0" applyFont="1" applyBorder="1" applyAlignment="1">
      <alignment horizontal="center" wrapText="1"/>
    </xf>
    <xf numFmtId="3" fontId="18" fillId="0" borderId="11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2" fontId="19" fillId="0" borderId="11" xfId="0" applyNumberFormat="1" applyFont="1" applyBorder="1" applyAlignment="1">
      <alignment horizontal="center" wrapText="1"/>
    </xf>
    <xf numFmtId="3" fontId="18" fillId="0" borderId="0" xfId="0" applyNumberFormat="1" applyFont="1" applyAlignment="1">
      <alignment horizontal="center"/>
    </xf>
    <xf numFmtId="0" fontId="20" fillId="0" borderId="0" xfId="0" applyFont="1"/>
    <xf numFmtId="0" fontId="18" fillId="0" borderId="0" xfId="0" applyFont="1" applyAlignment="1">
      <alignment wrapText="1"/>
    </xf>
    <xf numFmtId="3" fontId="18" fillId="0" borderId="0" xfId="0" applyNumberFormat="1" applyFont="1" applyAlignment="1">
      <alignment horizontal="center" wrapText="1"/>
    </xf>
    <xf numFmtId="3" fontId="19" fillId="0" borderId="0" xfId="0" applyNumberFormat="1" applyFont="1" applyAlignment="1">
      <alignment horizontal="center" wrapText="1"/>
    </xf>
    <xf numFmtId="2" fontId="19" fillId="0" borderId="0" xfId="0" applyNumberFormat="1" applyFont="1" applyAlignment="1">
      <alignment horizontal="center" wrapText="1"/>
    </xf>
    <xf numFmtId="0" fontId="16" fillId="0" borderId="0" xfId="0" applyFont="1" applyAlignment="1">
      <alignment horizontal="center"/>
    </xf>
    <xf numFmtId="0" fontId="21" fillId="0" borderId="0" xfId="0" applyFont="1" applyAlignment="1">
      <alignment horizontal="center" wrapText="1"/>
    </xf>
    <xf numFmtId="0" fontId="19" fillId="0" borderId="14" xfId="0" applyFont="1" applyBorder="1" applyAlignment="1">
      <alignment horizontal="center" wrapText="1"/>
    </xf>
    <xf numFmtId="0" fontId="19" fillId="0" borderId="16" xfId="0" applyFont="1" applyBorder="1" applyAlignment="1">
      <alignment horizontal="center" wrapText="1"/>
    </xf>
    <xf numFmtId="0" fontId="19" fillId="0" borderId="15" xfId="0" applyFont="1" applyBorder="1" applyAlignment="1">
      <alignment horizontal="center" wrapText="1"/>
    </xf>
    <xf numFmtId="0" fontId="18" fillId="0" borderId="12" xfId="0" applyFont="1" applyBorder="1" applyAlignment="1">
      <alignment wrapText="1"/>
    </xf>
    <xf numFmtId="0" fontId="18" fillId="0" borderId="13" xfId="0" applyFont="1" applyBorder="1" applyAlignment="1">
      <alignment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419100</xdr:colOff>
      <xdr:row>0</xdr:row>
      <xdr:rowOff>171450</xdr:rowOff>
    </xdr:from>
    <xdr:to>
      <xdr:col>32</xdr:col>
      <xdr:colOff>146447</xdr:colOff>
      <xdr:row>4</xdr:row>
      <xdr:rowOff>79375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999FD7D-DEE5-40BA-A2D6-52EBC5B54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7650" y="171450"/>
          <a:ext cx="708422" cy="66992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1123950</xdr:colOff>
      <xdr:row>3</xdr:row>
      <xdr:rowOff>165100</xdr:rowOff>
    </xdr:to>
    <xdr:pic>
      <xdr:nvPicPr>
        <xdr:cNvPr id="3" name="Imagem 2" descr="Secretaria da Educação do Estado de São Paulo | Período Eleitoral">
          <a:extLst>
            <a:ext uri="{FF2B5EF4-FFF2-40B4-BE49-F238E27FC236}">
              <a16:creationId xmlns:a16="http://schemas.microsoft.com/office/drawing/2014/main" id="{711EBAC3-FF8F-42BD-9475-69D7ED4EDB3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1057275" cy="736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22"/>
  <sheetViews>
    <sheetView showGridLines="0" tabSelected="1" workbookViewId="0">
      <selection activeCell="AG21" sqref="AG21"/>
    </sheetView>
  </sheetViews>
  <sheetFormatPr defaultColWidth="9.140625" defaultRowHeight="15" x14ac:dyDescent="0.25"/>
  <cols>
    <col min="1" max="1" width="36.5703125" style="1" bestFit="1" customWidth="1"/>
    <col min="2" max="2" width="5.7109375" style="1" bestFit="1" customWidth="1"/>
    <col min="3" max="3" width="5.42578125" style="1" bestFit="1" customWidth="1"/>
    <col min="4" max="4" width="5.85546875" style="5" bestFit="1" customWidth="1"/>
    <col min="5" max="7" width="5.5703125" style="5" customWidth="1"/>
    <col min="8" max="8" width="6" style="5" customWidth="1"/>
    <col min="9" max="13" width="5.5703125" style="5" customWidth="1"/>
    <col min="14" max="14" width="5.85546875" style="5" customWidth="1"/>
    <col min="15" max="15" width="5.5703125" style="5" customWidth="1"/>
    <col min="16" max="25" width="5.5703125" style="5" hidden="1" customWidth="1"/>
    <col min="26" max="29" width="5.5703125" style="5" customWidth="1"/>
    <col min="30" max="30" width="6.5703125" style="5" bestFit="1" customWidth="1"/>
    <col min="31" max="31" width="7.140625" style="5" customWidth="1"/>
    <col min="32" max="32" width="7.5703125" style="5" bestFit="1" customWidth="1"/>
    <col min="33" max="16384" width="9.140625" style="1"/>
  </cols>
  <sheetData>
    <row r="1" spans="1:32" ht="15" customHeight="1" x14ac:dyDescent="0.25">
      <c r="A1"/>
      <c r="B1"/>
      <c r="C1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</row>
    <row r="2" spans="1:32" ht="15" customHeight="1" x14ac:dyDescent="0.25">
      <c r="A2"/>
      <c r="B2"/>
      <c r="C2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</row>
    <row r="3" spans="1:32" x14ac:dyDescent="0.25"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5" spans="1:32" ht="19.5" customHeight="1" x14ac:dyDescent="0.35">
      <c r="A5" s="19" t="s">
        <v>13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</row>
    <row r="6" spans="1:32" ht="15" customHeight="1" thickBot="1" x14ac:dyDescent="0.3">
      <c r="A6" s="18" t="s">
        <v>21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</row>
    <row r="7" spans="1:32" ht="20.100000000000001" customHeight="1" thickBot="1" x14ac:dyDescent="0.3">
      <c r="A7" s="3" t="s">
        <v>0</v>
      </c>
      <c r="B7" s="13"/>
      <c r="C7" s="13"/>
    </row>
    <row r="8" spans="1:32" ht="20.100000000000001" customHeight="1" thickBot="1" x14ac:dyDescent="0.3">
      <c r="A8" s="23"/>
      <c r="B8" s="20" t="s">
        <v>1</v>
      </c>
      <c r="C8" s="22"/>
      <c r="D8" s="20" t="s">
        <v>2</v>
      </c>
      <c r="E8" s="22"/>
      <c r="F8" s="20" t="s">
        <v>3</v>
      </c>
      <c r="G8" s="22"/>
      <c r="H8" s="20" t="s">
        <v>4</v>
      </c>
      <c r="I8" s="22"/>
      <c r="J8" s="20" t="s">
        <v>14</v>
      </c>
      <c r="K8" s="22"/>
      <c r="L8" s="20" t="s">
        <v>15</v>
      </c>
      <c r="M8" s="22"/>
      <c r="N8" s="20" t="s">
        <v>16</v>
      </c>
      <c r="O8" s="22"/>
      <c r="P8" s="20" t="s">
        <v>16</v>
      </c>
      <c r="Q8" s="22"/>
      <c r="R8" s="20" t="s">
        <v>17</v>
      </c>
      <c r="S8" s="22"/>
      <c r="T8" s="20" t="s">
        <v>18</v>
      </c>
      <c r="U8" s="22"/>
      <c r="V8" s="20" t="s">
        <v>19</v>
      </c>
      <c r="W8" s="22"/>
      <c r="X8" s="20" t="s">
        <v>20</v>
      </c>
      <c r="Y8" s="22"/>
      <c r="Z8" s="20" t="s">
        <v>17</v>
      </c>
      <c r="AA8" s="22"/>
      <c r="AB8" s="20" t="s">
        <v>18</v>
      </c>
      <c r="AC8" s="22"/>
      <c r="AD8" s="20" t="s">
        <v>5</v>
      </c>
      <c r="AE8" s="21"/>
      <c r="AF8" s="22"/>
    </row>
    <row r="9" spans="1:32" ht="20.100000000000001" customHeight="1" thickBot="1" x14ac:dyDescent="0.3">
      <c r="A9" s="24"/>
      <c r="B9" s="8" t="s">
        <v>6</v>
      </c>
      <c r="C9" s="8" t="s">
        <v>7</v>
      </c>
      <c r="D9" s="8" t="s">
        <v>6</v>
      </c>
      <c r="E9" s="8" t="s">
        <v>7</v>
      </c>
      <c r="F9" s="8" t="s">
        <v>6</v>
      </c>
      <c r="G9" s="8" t="s">
        <v>7</v>
      </c>
      <c r="H9" s="8" t="s">
        <v>6</v>
      </c>
      <c r="I9" s="8" t="s">
        <v>7</v>
      </c>
      <c r="J9" s="8" t="s">
        <v>6</v>
      </c>
      <c r="K9" s="8" t="s">
        <v>7</v>
      </c>
      <c r="L9" s="8" t="s">
        <v>6</v>
      </c>
      <c r="M9" s="8" t="s">
        <v>7</v>
      </c>
      <c r="N9" s="8" t="s">
        <v>6</v>
      </c>
      <c r="O9" s="8" t="s">
        <v>7</v>
      </c>
      <c r="P9" s="8" t="s">
        <v>6</v>
      </c>
      <c r="Q9" s="8" t="s">
        <v>7</v>
      </c>
      <c r="R9" s="8" t="s">
        <v>6</v>
      </c>
      <c r="S9" s="8" t="s">
        <v>7</v>
      </c>
      <c r="T9" s="8" t="s">
        <v>6</v>
      </c>
      <c r="U9" s="8" t="s">
        <v>7</v>
      </c>
      <c r="V9" s="8" t="s">
        <v>6</v>
      </c>
      <c r="W9" s="8" t="s">
        <v>7</v>
      </c>
      <c r="X9" s="8" t="s">
        <v>6</v>
      </c>
      <c r="Y9" s="8" t="s">
        <v>7</v>
      </c>
      <c r="Z9" s="8" t="s">
        <v>6</v>
      </c>
      <c r="AA9" s="8" t="s">
        <v>7</v>
      </c>
      <c r="AB9" s="8" t="s">
        <v>6</v>
      </c>
      <c r="AC9" s="8" t="s">
        <v>7</v>
      </c>
      <c r="AD9" s="8" t="s">
        <v>6</v>
      </c>
      <c r="AE9" s="8" t="s">
        <v>7</v>
      </c>
      <c r="AF9" s="8" t="s">
        <v>8</v>
      </c>
    </row>
    <row r="10" spans="1:32" ht="20.100000000000001" customHeight="1" thickBot="1" x14ac:dyDescent="0.3">
      <c r="A10" s="2" t="s">
        <v>9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7">
        <f>D10*2</f>
        <v>0</v>
      </c>
      <c r="AE10" s="7">
        <f>C10+E10+G10+I10+K10+M10+O10</f>
        <v>0</v>
      </c>
      <c r="AF10" s="11">
        <v>0</v>
      </c>
    </row>
    <row r="11" spans="1:32" ht="20.100000000000001" customHeight="1" thickBot="1" x14ac:dyDescent="0.3">
      <c r="A11" s="2" t="s">
        <v>10</v>
      </c>
      <c r="B11" s="6">
        <v>30</v>
      </c>
      <c r="C11" s="6">
        <v>185</v>
      </c>
      <c r="D11" s="6">
        <v>30</v>
      </c>
      <c r="E11" s="6">
        <v>149</v>
      </c>
      <c r="F11" s="6">
        <v>30</v>
      </c>
      <c r="G11" s="6">
        <v>74</v>
      </c>
      <c r="H11" s="6">
        <v>30</v>
      </c>
      <c r="I11" s="6">
        <v>105</v>
      </c>
      <c r="J11" s="6">
        <v>30</v>
      </c>
      <c r="K11" s="6">
        <v>180</v>
      </c>
      <c r="L11" s="6">
        <v>30</v>
      </c>
      <c r="M11" s="6">
        <v>124</v>
      </c>
      <c r="N11" s="6">
        <v>30</v>
      </c>
      <c r="O11" s="6">
        <v>110</v>
      </c>
      <c r="P11" s="6">
        <v>30</v>
      </c>
      <c r="Q11" s="6">
        <v>33</v>
      </c>
      <c r="R11" s="6">
        <v>30</v>
      </c>
      <c r="S11" s="6">
        <v>25</v>
      </c>
      <c r="T11" s="6">
        <v>30</v>
      </c>
      <c r="U11" s="6">
        <v>8</v>
      </c>
      <c r="V11" s="6">
        <v>30</v>
      </c>
      <c r="W11" s="6">
        <v>27</v>
      </c>
      <c r="X11" s="6">
        <v>30</v>
      </c>
      <c r="Y11" s="6">
        <v>98</v>
      </c>
      <c r="Z11" s="6">
        <v>30</v>
      </c>
      <c r="AA11" s="6">
        <v>85</v>
      </c>
      <c r="AB11" s="6">
        <v>30</v>
      </c>
      <c r="AC11" s="6">
        <v>115</v>
      </c>
      <c r="AD11" s="7">
        <f>D11*9</f>
        <v>270</v>
      </c>
      <c r="AE11" s="7">
        <f>C11+E11+G11+I11+K11+M11+O11+AC11+AA11</f>
        <v>1127</v>
      </c>
      <c r="AF11" s="11">
        <f>AE11/AD11*100-100</f>
        <v>317.40740740740739</v>
      </c>
    </row>
    <row r="12" spans="1:32" ht="20.100000000000001" customHeight="1" thickBot="1" x14ac:dyDescent="0.3">
      <c r="A12" s="2" t="s">
        <v>11</v>
      </c>
      <c r="B12" s="9">
        <v>70</v>
      </c>
      <c r="C12" s="9">
        <v>164</v>
      </c>
      <c r="D12" s="9">
        <v>70</v>
      </c>
      <c r="E12" s="9">
        <v>122</v>
      </c>
      <c r="F12" s="9">
        <v>70</v>
      </c>
      <c r="G12" s="9">
        <v>80</v>
      </c>
      <c r="H12" s="9">
        <v>70</v>
      </c>
      <c r="I12" s="9">
        <v>93</v>
      </c>
      <c r="J12" s="9">
        <v>70</v>
      </c>
      <c r="K12" s="9">
        <v>124</v>
      </c>
      <c r="L12" s="9">
        <v>70</v>
      </c>
      <c r="M12" s="9">
        <v>114</v>
      </c>
      <c r="N12" s="9">
        <v>70</v>
      </c>
      <c r="O12" s="9">
        <v>155</v>
      </c>
      <c r="P12" s="9">
        <v>70</v>
      </c>
      <c r="Q12" s="9">
        <v>62</v>
      </c>
      <c r="R12" s="9">
        <v>70</v>
      </c>
      <c r="S12" s="9">
        <v>75</v>
      </c>
      <c r="T12" s="9">
        <v>70</v>
      </c>
      <c r="U12" s="9">
        <v>82</v>
      </c>
      <c r="V12" s="9">
        <v>70</v>
      </c>
      <c r="W12" s="9">
        <v>67</v>
      </c>
      <c r="X12" s="9">
        <v>70</v>
      </c>
      <c r="Y12" s="9">
        <v>53</v>
      </c>
      <c r="Z12" s="9">
        <v>70</v>
      </c>
      <c r="AA12" s="9">
        <v>161</v>
      </c>
      <c r="AB12" s="9">
        <v>70</v>
      </c>
      <c r="AC12" s="9">
        <v>135</v>
      </c>
      <c r="AD12" s="7">
        <f>D12*9</f>
        <v>630</v>
      </c>
      <c r="AE12" s="7">
        <f>C12+E12+G12+I12+K12+M12+O12+AC12+AA12</f>
        <v>1148</v>
      </c>
      <c r="AF12" s="11">
        <f t="shared" ref="AF12:AF13" si="0">AE12/AD12*100-100</f>
        <v>82.222222222222229</v>
      </c>
    </row>
    <row r="13" spans="1:32" ht="20.100000000000001" customHeight="1" thickBot="1" x14ac:dyDescent="0.3">
      <c r="A13" s="2" t="s">
        <v>5</v>
      </c>
      <c r="B13" s="9">
        <f t="shared" ref="B13" si="1">SUM(B10:B12)</f>
        <v>100</v>
      </c>
      <c r="C13" s="9">
        <f>SUM(C10:C12)</f>
        <v>349</v>
      </c>
      <c r="D13" s="9">
        <f t="shared" ref="D13:AC13" si="2">SUM(D10:D12)</f>
        <v>100</v>
      </c>
      <c r="E13" s="9">
        <f>SUM(E10:E12)</f>
        <v>271</v>
      </c>
      <c r="F13" s="9">
        <f t="shared" ref="F13:H13" si="3">SUM(F10:F12)</f>
        <v>100</v>
      </c>
      <c r="G13" s="9">
        <f t="shared" si="3"/>
        <v>154</v>
      </c>
      <c r="H13" s="9">
        <f t="shared" si="3"/>
        <v>100</v>
      </c>
      <c r="I13" s="9">
        <f t="shared" si="2"/>
        <v>198</v>
      </c>
      <c r="J13" s="9">
        <f t="shared" ref="J13" si="4">SUM(J10:J12)</f>
        <v>100</v>
      </c>
      <c r="K13" s="9">
        <f t="shared" ref="K13:N13" si="5">SUM(K10:K12)</f>
        <v>304</v>
      </c>
      <c r="L13" s="9">
        <f t="shared" ref="L13:M13" si="6">SUM(L10:L12)</f>
        <v>100</v>
      </c>
      <c r="M13" s="9">
        <f t="shared" si="6"/>
        <v>238</v>
      </c>
      <c r="N13" s="9">
        <f t="shared" si="5"/>
        <v>100</v>
      </c>
      <c r="O13" s="9">
        <f t="shared" si="2"/>
        <v>265</v>
      </c>
      <c r="P13" s="9">
        <f t="shared" si="2"/>
        <v>100</v>
      </c>
      <c r="Q13" s="9">
        <f t="shared" si="2"/>
        <v>95</v>
      </c>
      <c r="R13" s="9">
        <f t="shared" si="2"/>
        <v>100</v>
      </c>
      <c r="S13" s="9">
        <f t="shared" si="2"/>
        <v>100</v>
      </c>
      <c r="T13" s="9">
        <f t="shared" si="2"/>
        <v>100</v>
      </c>
      <c r="U13" s="9">
        <f t="shared" si="2"/>
        <v>90</v>
      </c>
      <c r="V13" s="9">
        <f t="shared" si="2"/>
        <v>100</v>
      </c>
      <c r="W13" s="9">
        <f t="shared" si="2"/>
        <v>94</v>
      </c>
      <c r="X13" s="9">
        <f t="shared" si="2"/>
        <v>100</v>
      </c>
      <c r="Y13" s="9">
        <f t="shared" si="2"/>
        <v>151</v>
      </c>
      <c r="Z13" s="9">
        <f t="shared" ref="Z13:AA13" si="7">SUM(Z10:Z12)</f>
        <v>100</v>
      </c>
      <c r="AA13" s="9">
        <f t="shared" si="7"/>
        <v>246</v>
      </c>
      <c r="AB13" s="9">
        <f t="shared" si="2"/>
        <v>100</v>
      </c>
      <c r="AC13" s="9">
        <f t="shared" si="2"/>
        <v>250</v>
      </c>
      <c r="AD13" s="7">
        <f>SUM(AD10:AD12)</f>
        <v>900</v>
      </c>
      <c r="AE13" s="7">
        <f>AE11+AE12</f>
        <v>2275</v>
      </c>
      <c r="AF13" s="11">
        <f t="shared" si="0"/>
        <v>152.77777777777777</v>
      </c>
    </row>
    <row r="14" spans="1:32" ht="20.100000000000001" customHeight="1" thickBot="1" x14ac:dyDescent="0.3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6"/>
      <c r="AE14" s="16"/>
      <c r="AF14" s="17"/>
    </row>
    <row r="15" spans="1:32" ht="20.100000000000001" customHeight="1" thickBot="1" x14ac:dyDescent="0.3">
      <c r="A15" s="3" t="s">
        <v>22</v>
      </c>
      <c r="B15" s="13"/>
      <c r="C15" s="13"/>
    </row>
    <row r="16" spans="1:32" ht="20.100000000000001" customHeight="1" thickBot="1" x14ac:dyDescent="0.3">
      <c r="A16" s="23"/>
      <c r="B16" s="20" t="s">
        <v>1</v>
      </c>
      <c r="C16" s="22"/>
      <c r="D16" s="20" t="s">
        <v>2</v>
      </c>
      <c r="E16" s="22"/>
      <c r="F16" s="20" t="s">
        <v>3</v>
      </c>
      <c r="G16" s="22"/>
      <c r="H16" s="20" t="s">
        <v>4</v>
      </c>
      <c r="I16" s="22"/>
      <c r="J16" s="20" t="s">
        <v>14</v>
      </c>
      <c r="K16" s="22"/>
      <c r="L16" s="20" t="s">
        <v>15</v>
      </c>
      <c r="M16" s="22"/>
      <c r="N16" s="20" t="s">
        <v>16</v>
      </c>
      <c r="O16" s="22"/>
      <c r="P16" s="20" t="s">
        <v>16</v>
      </c>
      <c r="Q16" s="22"/>
      <c r="R16" s="20" t="s">
        <v>17</v>
      </c>
      <c r="S16" s="22"/>
      <c r="T16" s="20" t="s">
        <v>18</v>
      </c>
      <c r="U16" s="22"/>
      <c r="V16" s="20" t="s">
        <v>19</v>
      </c>
      <c r="W16" s="22"/>
      <c r="X16" s="20" t="s">
        <v>20</v>
      </c>
      <c r="Y16" s="22"/>
      <c r="Z16" s="20" t="s">
        <v>17</v>
      </c>
      <c r="AA16" s="22"/>
      <c r="AB16" s="20" t="s">
        <v>18</v>
      </c>
      <c r="AC16" s="22"/>
      <c r="AD16" s="20" t="s">
        <v>5</v>
      </c>
      <c r="AE16" s="21"/>
      <c r="AF16" s="22"/>
    </row>
    <row r="17" spans="1:32" ht="20.100000000000001" customHeight="1" thickBot="1" x14ac:dyDescent="0.3">
      <c r="A17" s="24"/>
      <c r="B17" s="8" t="s">
        <v>6</v>
      </c>
      <c r="C17" s="8" t="s">
        <v>7</v>
      </c>
      <c r="D17" s="8" t="s">
        <v>6</v>
      </c>
      <c r="E17" s="8" t="s">
        <v>7</v>
      </c>
      <c r="F17" s="8" t="s">
        <v>6</v>
      </c>
      <c r="G17" s="8" t="s">
        <v>7</v>
      </c>
      <c r="H17" s="8" t="s">
        <v>6</v>
      </c>
      <c r="I17" s="8" t="s">
        <v>7</v>
      </c>
      <c r="J17" s="8" t="s">
        <v>6</v>
      </c>
      <c r="K17" s="8" t="s">
        <v>7</v>
      </c>
      <c r="L17" s="8" t="s">
        <v>6</v>
      </c>
      <c r="M17" s="8" t="s">
        <v>7</v>
      </c>
      <c r="N17" s="8" t="s">
        <v>6</v>
      </c>
      <c r="O17" s="8" t="s">
        <v>7</v>
      </c>
      <c r="P17" s="8" t="s">
        <v>6</v>
      </c>
      <c r="Q17" s="8" t="s">
        <v>7</v>
      </c>
      <c r="R17" s="8" t="s">
        <v>6</v>
      </c>
      <c r="S17" s="8" t="s">
        <v>7</v>
      </c>
      <c r="T17" s="8" t="s">
        <v>6</v>
      </c>
      <c r="U17" s="8" t="s">
        <v>7</v>
      </c>
      <c r="V17" s="8" t="s">
        <v>6</v>
      </c>
      <c r="W17" s="8" t="s">
        <v>7</v>
      </c>
      <c r="X17" s="8" t="s">
        <v>6</v>
      </c>
      <c r="Y17" s="8" t="s">
        <v>7</v>
      </c>
      <c r="Z17" s="8" t="s">
        <v>6</v>
      </c>
      <c r="AA17" s="8" t="s">
        <v>7</v>
      </c>
      <c r="AB17" s="8" t="s">
        <v>6</v>
      </c>
      <c r="AC17" s="8" t="s">
        <v>7</v>
      </c>
      <c r="AD17" s="8" t="s">
        <v>6</v>
      </c>
      <c r="AE17" s="8" t="s">
        <v>7</v>
      </c>
      <c r="AF17" s="8" t="s">
        <v>8</v>
      </c>
    </row>
    <row r="18" spans="1:32" ht="20.100000000000001" customHeight="1" thickBot="1" x14ac:dyDescent="0.3">
      <c r="A18" s="2" t="s">
        <v>23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40</v>
      </c>
      <c r="I18" s="6">
        <v>4</v>
      </c>
      <c r="J18" s="6">
        <v>40</v>
      </c>
      <c r="K18" s="6">
        <v>11</v>
      </c>
      <c r="L18" s="6">
        <v>0</v>
      </c>
      <c r="M18" s="6">
        <v>11</v>
      </c>
      <c r="N18" s="6">
        <v>0</v>
      </c>
      <c r="O18" s="6">
        <v>14</v>
      </c>
      <c r="P18" s="6">
        <v>30</v>
      </c>
      <c r="Q18" s="6">
        <v>33</v>
      </c>
      <c r="R18" s="6">
        <v>30</v>
      </c>
      <c r="S18" s="6">
        <v>25</v>
      </c>
      <c r="T18" s="6">
        <v>30</v>
      </c>
      <c r="U18" s="6">
        <v>8</v>
      </c>
      <c r="V18" s="6">
        <v>30</v>
      </c>
      <c r="W18" s="6">
        <v>27</v>
      </c>
      <c r="X18" s="6">
        <v>30</v>
      </c>
      <c r="Y18" s="6">
        <v>98</v>
      </c>
      <c r="Z18" s="6">
        <v>0</v>
      </c>
      <c r="AA18" s="6">
        <v>10</v>
      </c>
      <c r="AB18" s="6">
        <v>0</v>
      </c>
      <c r="AC18" s="6">
        <v>14</v>
      </c>
      <c r="AD18" s="7">
        <f>H18+J18</f>
        <v>80</v>
      </c>
      <c r="AE18" s="7">
        <f>I18+K18+M18+O18+AC18+AA18</f>
        <v>64</v>
      </c>
      <c r="AF18" s="11">
        <f>(AE18/AD18)*100</f>
        <v>80</v>
      </c>
    </row>
    <row r="19" spans="1:32" ht="20.100000000000001" customHeight="1" thickBot="1" x14ac:dyDescent="0.3">
      <c r="A19" s="2" t="s">
        <v>24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3</v>
      </c>
      <c r="I19" s="9">
        <v>0</v>
      </c>
      <c r="J19" s="9">
        <v>3</v>
      </c>
      <c r="K19" s="9">
        <v>1</v>
      </c>
      <c r="L19" s="9">
        <v>0</v>
      </c>
      <c r="M19" s="9">
        <v>0</v>
      </c>
      <c r="N19" s="9">
        <v>0</v>
      </c>
      <c r="O19" s="9">
        <v>1</v>
      </c>
      <c r="P19" s="9"/>
      <c r="Q19" s="9"/>
      <c r="R19" s="9"/>
      <c r="S19" s="9"/>
      <c r="T19" s="9"/>
      <c r="U19" s="9"/>
      <c r="V19" s="9"/>
      <c r="W19" s="9"/>
      <c r="X19" s="9"/>
      <c r="Y19" s="9"/>
      <c r="Z19" s="9">
        <v>0</v>
      </c>
      <c r="AA19" s="9">
        <v>0</v>
      </c>
      <c r="AB19" s="9">
        <v>0</v>
      </c>
      <c r="AC19" s="9">
        <v>0</v>
      </c>
      <c r="AD19" s="7">
        <f>H19+J19</f>
        <v>6</v>
      </c>
      <c r="AE19" s="7">
        <f>I19+K19+M19+O19+AC19+AA19</f>
        <v>2</v>
      </c>
      <c r="AF19" s="11">
        <f>(AE19/AD19)*100</f>
        <v>33.333333333333329</v>
      </c>
    </row>
    <row r="20" spans="1:32" ht="15.75" thickBot="1" x14ac:dyDescent="0.3">
      <c r="A20" s="2" t="s">
        <v>25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3</v>
      </c>
      <c r="I20" s="9">
        <v>0</v>
      </c>
      <c r="J20" s="9">
        <v>3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/>
      <c r="Q20" s="9"/>
      <c r="R20" s="9"/>
      <c r="S20" s="9"/>
      <c r="T20" s="9"/>
      <c r="U20" s="9"/>
      <c r="V20" s="9"/>
      <c r="W20" s="9"/>
      <c r="X20" s="9"/>
      <c r="Y20" s="9"/>
      <c r="Z20" s="9">
        <v>0</v>
      </c>
      <c r="AA20" s="9">
        <v>0</v>
      </c>
      <c r="AB20" s="9">
        <v>0</v>
      </c>
      <c r="AC20" s="9">
        <v>0</v>
      </c>
      <c r="AD20" s="7">
        <f>H20+J20</f>
        <v>6</v>
      </c>
      <c r="AE20" s="7">
        <f>K20+O20</f>
        <v>0</v>
      </c>
      <c r="AF20" s="11">
        <f>(AE20/AD20)*100</f>
        <v>0</v>
      </c>
    </row>
    <row r="22" spans="1:32" x14ac:dyDescent="0.25">
      <c r="A22" s="4" t="s">
        <v>12</v>
      </c>
      <c r="AD22" s="12"/>
    </row>
  </sheetData>
  <mergeCells count="34">
    <mergeCell ref="AB8:AC8"/>
    <mergeCell ref="AB16:AC16"/>
    <mergeCell ref="V16:W16"/>
    <mergeCell ref="X16:Y16"/>
    <mergeCell ref="AD16:AF16"/>
    <mergeCell ref="Z8:AA8"/>
    <mergeCell ref="Z16:AA16"/>
    <mergeCell ref="J16:K16"/>
    <mergeCell ref="N16:O16"/>
    <mergeCell ref="P16:Q16"/>
    <mergeCell ref="R16:S16"/>
    <mergeCell ref="T16:U16"/>
    <mergeCell ref="L16:M16"/>
    <mergeCell ref="A16:A17"/>
    <mergeCell ref="B16:C16"/>
    <mergeCell ref="D16:E16"/>
    <mergeCell ref="F16:G16"/>
    <mergeCell ref="H16:I16"/>
    <mergeCell ref="A6:AF6"/>
    <mergeCell ref="A5:AF5"/>
    <mergeCell ref="AD8:AF8"/>
    <mergeCell ref="H8:I8"/>
    <mergeCell ref="N8:O8"/>
    <mergeCell ref="A8:A9"/>
    <mergeCell ref="D8:E8"/>
    <mergeCell ref="J8:K8"/>
    <mergeCell ref="V8:W8"/>
    <mergeCell ref="P8:Q8"/>
    <mergeCell ref="R8:S8"/>
    <mergeCell ref="T8:U8"/>
    <mergeCell ref="X8:Y8"/>
    <mergeCell ref="B8:C8"/>
    <mergeCell ref="F8:G8"/>
    <mergeCell ref="L8:M8"/>
  </mergeCells>
  <phoneticPr fontId="22" type="noConversion"/>
  <printOptions horizontalCentered="1"/>
  <pageMargins left="0.39370078740157483" right="0.39370078740157483" top="0.19685039370078741" bottom="0.11811023622047245" header="0" footer="0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Caroline Chaves Do Prado</dc:creator>
  <cp:keywords/>
  <dc:description/>
  <cp:lastModifiedBy>Fatima Aparecida Baraldi</cp:lastModifiedBy>
  <cp:revision/>
  <cp:lastPrinted>2025-02-10T21:58:47Z</cp:lastPrinted>
  <dcterms:created xsi:type="dcterms:W3CDTF">2024-03-18T14:08:47Z</dcterms:created>
  <dcterms:modified xsi:type="dcterms:W3CDTF">2025-10-09T21:57:07Z</dcterms:modified>
  <cp:category/>
  <cp:contentStatus/>
</cp:coreProperties>
</file>