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\spdm\Compartilhada_ADM\HOSPITAIS\12-HGPEDREIRA\Sites\2021\Conteúdo Acesso a Informação\1. Atividades e Resultados - Planilha de Produção\Relatório de Atividades Hospitalar\"/>
    </mc:Choice>
  </mc:AlternateContent>
  <xr:revisionPtr revIDLastSave="0" documentId="13_ncr:1_{BB50C479-3221-4C79-8F1E-184472E97DBE}" xr6:coauthVersionLast="46" xr6:coauthVersionMax="46" xr10:uidLastSave="{00000000-0000-0000-0000-000000000000}"/>
  <bookViews>
    <workbookView xWindow="-24120" yWindow="-120" windowWidth="24240" windowHeight="13140" xr2:uid="{00000000-000D-0000-FFFF-FFFF00000000}"/>
  </bookViews>
  <sheets>
    <sheet name="Relatorio20210209_06495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2" l="1"/>
  <c r="O25" i="2"/>
  <c r="O20" i="2"/>
  <c r="O19" i="2"/>
  <c r="O18" i="2"/>
  <c r="O13" i="2"/>
  <c r="O11" i="2"/>
  <c r="O10" i="2"/>
  <c r="O9" i="2"/>
  <c r="O27" i="2"/>
  <c r="Q10" i="2"/>
  <c r="P10" i="2"/>
  <c r="P11" i="2"/>
  <c r="P12" i="2"/>
  <c r="P9" i="2"/>
  <c r="O12" i="2"/>
  <c r="O26" i="2"/>
  <c r="Q11" i="2" l="1"/>
  <c r="Q9" i="2"/>
  <c r="H20" i="2"/>
  <c r="I20" i="2"/>
  <c r="J20" i="2"/>
  <c r="K20" i="2"/>
  <c r="L20" i="2"/>
  <c r="M20" i="2"/>
  <c r="N20" i="2"/>
  <c r="G20" i="2"/>
  <c r="H13" i="2"/>
  <c r="I13" i="2"/>
  <c r="J13" i="2"/>
  <c r="K13" i="2"/>
  <c r="L13" i="2"/>
  <c r="M13" i="2"/>
  <c r="N13" i="2"/>
  <c r="G13" i="2"/>
  <c r="F13" i="2"/>
  <c r="P13" i="2" l="1"/>
  <c r="Q13" i="2" s="1"/>
  <c r="P32" i="2"/>
  <c r="Q32" i="2" s="1"/>
  <c r="P26" i="2"/>
  <c r="P25" i="2"/>
  <c r="P19" i="2"/>
  <c r="Q19" i="2" s="1"/>
  <c r="P20" i="2"/>
  <c r="Q20" i="2" s="1"/>
  <c r="P18" i="2"/>
  <c r="Q18" i="2" s="1"/>
  <c r="Q25" i="2" l="1"/>
  <c r="P27" i="2"/>
  <c r="Q27" i="2" s="1"/>
</calcChain>
</file>

<file path=xl/sharedStrings.xml><?xml version="1.0" encoding="utf-8"?>
<sst xmlns="http://schemas.openxmlformats.org/spreadsheetml/2006/main" count="134" uniqueCount="32">
  <si>
    <t> 183 - Internações </t>
  </si>
  <si>
    <t>Janeiro</t>
  </si>
  <si>
    <t>Fevereiro</t>
  </si>
  <si>
    <t>Março</t>
  </si>
  <si>
    <t>Abril</t>
  </si>
  <si>
    <t>Maio</t>
  </si>
  <si>
    <t>Junho</t>
  </si>
  <si>
    <t>Julho</t>
  </si>
  <si>
    <t>Setembro</t>
  </si>
  <si>
    <t>Outubro</t>
  </si>
  <si>
    <t>Dezembro</t>
  </si>
  <si>
    <t>Total</t>
  </si>
  <si>
    <t>Cont.</t>
  </si>
  <si>
    <t>Real.</t>
  </si>
  <si>
    <t>%</t>
  </si>
  <si>
    <t>Clínica Médica</t>
  </si>
  <si>
    <t>Obstetrícia</t>
  </si>
  <si>
    <t>Pediatria</t>
  </si>
  <si>
    <t>Psiquiatria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</si>
  <si>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</si>
  <si>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</si>
  <si>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</si>
  <si>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</si>
  <si>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</si>
  <si>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Cirurgias Ambulatoriais</t>
  </si>
  <si>
    <t> 185 - Urgência / Emergência </t>
  </si>
  <si>
    <t>Consultas de Urgência</t>
  </si>
  <si>
    <t>Meta Contratada mensal</t>
  </si>
  <si>
    <t xml:space="preserve">Agosto </t>
  </si>
  <si>
    <t xml:space="preserve">Novembro </t>
  </si>
  <si>
    <t>Hospital Geral de Pedreira</t>
  </si>
  <si>
    <t>Fonte: http://www.gestao.saude.sp.gov.br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</si>
</sst>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696969"/>
      <name val="Verdana"/>
      <family val="2"/>
    </font>
    <font>
      <sz val="10"/>
      <color theme="1"/>
      <name val="Calibri"/>
      <family val="2"/>
      <scheme val="minor"/>
    </font>
    <font>
      <b/>
      <sz val="12"/>
      <color rgb="FF00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0" fontId="19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 wrapText="1"/>
    </xf>
    <xf numFmtId="3" fontId="0" fillId="0" borderId="11" xfId="0" applyNumberFormat="1" applyBorder="1" applyAlignment="1">
      <alignment horizontal="right" wrapText="1"/>
    </xf>
    <xf numFmtId="3" fontId="16" fillId="0" borderId="11" xfId="0" applyNumberFormat="1" applyFont="1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0" fontId="18" fillId="0" borderId="0" xfId="0" applyFont="1" applyAlignment="1">
      <alignment wrapText="1"/>
    </xf>
    <xf numFmtId="0" fontId="16" fillId="0" borderId="0" xfId="0" applyFont="1"/>
    <xf numFmtId="2" fontId="16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19" fillId="0" borderId="17" xfId="0" applyFont="1" applyBorder="1" applyAlignment="1">
      <alignment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1333500</xdr:colOff>
      <xdr:row>3</xdr:row>
      <xdr:rowOff>161925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0CCBDF31-BF6A-4EF1-BF3A-6B631AF40B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200025</xdr:colOff>
      <xdr:row>0</xdr:row>
      <xdr:rowOff>180975</xdr:rowOff>
    </xdr:from>
    <xdr:to>
      <xdr:col>16</xdr:col>
      <xdr:colOff>394097</xdr:colOff>
      <xdr:row>4</xdr:row>
      <xdr:rowOff>85725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59F2D1E-89B3-4033-AA87-656CFAA40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0" y="180975"/>
          <a:ext cx="70842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showGridLines="0" tabSelected="1" workbookViewId="0">
      <selection activeCell="O33" sqref="O33"/>
    </sheetView>
  </sheetViews>
  <sheetFormatPr defaultRowHeight="15" x14ac:dyDescent="0.25"/>
  <cols>
    <col min="1" max="1" width="22.5703125" customWidth="1"/>
    <col min="2" max="2" width="10.7109375" customWidth="1"/>
    <col min="3" max="3" width="7.7109375" customWidth="1"/>
    <col min="4" max="4" width="8.5703125" customWidth="1"/>
    <col min="5" max="10" width="7.7109375" customWidth="1"/>
    <col min="11" max="11" width="8.5703125" customWidth="1"/>
    <col min="12" max="12" width="7.7109375" customWidth="1"/>
    <col min="13" max="14" width="9.140625" customWidth="1"/>
    <col min="15" max="17" width="7.7109375" customWidth="1"/>
  </cols>
  <sheetData>
    <row r="1" spans="1:17" ht="15" customHeight="1" x14ac:dyDescent="0.25">
      <c r="A1" s="18"/>
      <c r="B1" s="18"/>
      <c r="C1" s="18"/>
      <c r="D1" s="18"/>
    </row>
    <row r="2" spans="1:17" ht="15" customHeight="1" x14ac:dyDescent="0.25">
      <c r="A2" s="1"/>
      <c r="B2" s="1"/>
      <c r="C2" s="1"/>
      <c r="D2" s="1"/>
    </row>
    <row r="3" spans="1:17" ht="15" customHeight="1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5" customHeight="1" x14ac:dyDescent="0.25">
      <c r="A4" s="13"/>
      <c r="B4" s="13"/>
      <c r="C4" s="13"/>
      <c r="D4" s="13"/>
    </row>
    <row r="5" spans="1:17" ht="15" customHeight="1" thickBot="1" x14ac:dyDescent="0.3">
      <c r="A5" s="13"/>
      <c r="B5" s="13"/>
      <c r="C5" s="13"/>
      <c r="D5" s="13"/>
    </row>
    <row r="6" spans="1:17" ht="15" customHeight="1" thickBot="1" x14ac:dyDescent="0.3">
      <c r="A6" s="2" t="s">
        <v>0</v>
      </c>
    </row>
    <row r="7" spans="1:17" ht="15" customHeight="1" thickBot="1" x14ac:dyDescent="0.3">
      <c r="A7" s="16"/>
      <c r="B7" s="19" t="s">
        <v>27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28</v>
      </c>
      <c r="K7" s="9" t="s">
        <v>8</v>
      </c>
      <c r="L7" s="9" t="s">
        <v>9</v>
      </c>
      <c r="M7" s="9" t="s">
        <v>29</v>
      </c>
      <c r="N7" s="9" t="s">
        <v>10</v>
      </c>
      <c r="O7" s="22" t="s">
        <v>11</v>
      </c>
      <c r="P7" s="23"/>
      <c r="Q7" s="24"/>
    </row>
    <row r="8" spans="1:17" ht="22.5" customHeight="1" thickBot="1" x14ac:dyDescent="0.3">
      <c r="A8" s="17"/>
      <c r="B8" s="20"/>
      <c r="C8" s="8" t="s">
        <v>13</v>
      </c>
      <c r="D8" s="8" t="s">
        <v>13</v>
      </c>
      <c r="E8" s="8" t="s">
        <v>13</v>
      </c>
      <c r="F8" s="8" t="s">
        <v>13</v>
      </c>
      <c r="G8" s="8" t="s">
        <v>13</v>
      </c>
      <c r="H8" s="8" t="s">
        <v>13</v>
      </c>
      <c r="I8" s="8" t="s">
        <v>13</v>
      </c>
      <c r="J8" s="8" t="s">
        <v>13</v>
      </c>
      <c r="K8" s="8" t="s">
        <v>13</v>
      </c>
      <c r="L8" s="8" t="s">
        <v>13</v>
      </c>
      <c r="M8" s="8" t="s">
        <v>13</v>
      </c>
      <c r="N8" s="8" t="s">
        <v>13</v>
      </c>
      <c r="O8" s="8" t="s">
        <v>12</v>
      </c>
      <c r="P8" s="8" t="s">
        <v>13</v>
      </c>
      <c r="Q8" s="8" t="s">
        <v>14</v>
      </c>
    </row>
    <row r="9" spans="1:17" ht="15" customHeight="1" thickBot="1" x14ac:dyDescent="0.3">
      <c r="A9" s="4" t="s">
        <v>15</v>
      </c>
      <c r="B9" s="8">
        <v>550</v>
      </c>
      <c r="C9" s="8">
        <v>631</v>
      </c>
      <c r="D9" s="8">
        <v>499</v>
      </c>
      <c r="E9" s="8">
        <v>636</v>
      </c>
      <c r="F9" s="8">
        <v>572</v>
      </c>
      <c r="G9" s="8">
        <v>616</v>
      </c>
      <c r="H9" s="8">
        <v>623</v>
      </c>
      <c r="I9" s="8">
        <v>602</v>
      </c>
      <c r="J9" s="8">
        <v>608</v>
      </c>
      <c r="K9" s="8">
        <v>562</v>
      </c>
      <c r="L9" s="8">
        <v>587</v>
      </c>
      <c r="M9" s="8">
        <v>570</v>
      </c>
      <c r="N9" s="8">
        <v>625</v>
      </c>
      <c r="O9" s="10">
        <f>B9*12</f>
        <v>6600</v>
      </c>
      <c r="P9" s="10">
        <f>SUM(C9:N9)</f>
        <v>7131</v>
      </c>
      <c r="Q9" s="15">
        <f>(P9/O9*100)-100</f>
        <v>8.045454545454561</v>
      </c>
    </row>
    <row r="10" spans="1:17" ht="15" customHeight="1" thickBot="1" x14ac:dyDescent="0.3">
      <c r="A10" s="4" t="s">
        <v>16</v>
      </c>
      <c r="B10" s="8">
        <v>280</v>
      </c>
      <c r="C10" s="8">
        <v>299</v>
      </c>
      <c r="D10" s="8">
        <v>264</v>
      </c>
      <c r="E10" s="8">
        <v>278</v>
      </c>
      <c r="F10" s="8">
        <v>290</v>
      </c>
      <c r="G10" s="8">
        <v>305</v>
      </c>
      <c r="H10" s="8">
        <v>292</v>
      </c>
      <c r="I10" s="8">
        <v>303</v>
      </c>
      <c r="J10" s="8">
        <v>293</v>
      </c>
      <c r="K10" s="8">
        <v>309</v>
      </c>
      <c r="L10" s="8">
        <v>286</v>
      </c>
      <c r="M10" s="8">
        <v>275</v>
      </c>
      <c r="N10" s="8">
        <v>302</v>
      </c>
      <c r="O10" s="10">
        <f>B10*12</f>
        <v>3360</v>
      </c>
      <c r="P10" s="10">
        <f t="shared" ref="P10:P13" si="0">SUM(C10:N10)</f>
        <v>3496</v>
      </c>
      <c r="Q10" s="15">
        <f t="shared" ref="Q10:Q13" si="1">(P10/O10*100)-100</f>
        <v>4.047619047619051</v>
      </c>
    </row>
    <row r="11" spans="1:17" ht="15" customHeight="1" thickBot="1" x14ac:dyDescent="0.3">
      <c r="A11" s="4" t="s">
        <v>17</v>
      </c>
      <c r="B11" s="8">
        <v>150</v>
      </c>
      <c r="C11" s="8">
        <v>242</v>
      </c>
      <c r="D11" s="8">
        <v>250</v>
      </c>
      <c r="E11" s="8">
        <v>304</v>
      </c>
      <c r="F11" s="8">
        <v>241</v>
      </c>
      <c r="G11" s="8">
        <v>239</v>
      </c>
      <c r="H11" s="8">
        <v>241</v>
      </c>
      <c r="I11" s="8">
        <v>294</v>
      </c>
      <c r="J11" s="8">
        <v>346</v>
      </c>
      <c r="K11" s="8">
        <v>362</v>
      </c>
      <c r="L11" s="8">
        <v>389</v>
      </c>
      <c r="M11" s="8">
        <v>416</v>
      </c>
      <c r="N11" s="8">
        <v>398</v>
      </c>
      <c r="O11" s="10">
        <f>B11*12</f>
        <v>1800</v>
      </c>
      <c r="P11" s="10">
        <f t="shared" si="0"/>
        <v>3722</v>
      </c>
      <c r="Q11" s="15">
        <f t="shared" si="1"/>
        <v>106.77777777777777</v>
      </c>
    </row>
    <row r="12" spans="1:17" ht="15" customHeight="1" thickBot="1" x14ac:dyDescent="0.3">
      <c r="A12" s="4" t="s">
        <v>18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10">
        <f t="shared" ref="O10:O13" si="2">B12*11</f>
        <v>0</v>
      </c>
      <c r="P12" s="10">
        <f t="shared" si="0"/>
        <v>0</v>
      </c>
      <c r="Q12" s="15">
        <v>0</v>
      </c>
    </row>
    <row r="13" spans="1:17" ht="15" customHeight="1" thickBot="1" x14ac:dyDescent="0.3">
      <c r="A13" s="4" t="s">
        <v>11</v>
      </c>
      <c r="B13" s="8">
        <v>980</v>
      </c>
      <c r="C13" s="12">
        <v>1172</v>
      </c>
      <c r="D13" s="12">
        <v>1013</v>
      </c>
      <c r="E13" s="12">
        <v>1218</v>
      </c>
      <c r="F13" s="12">
        <f>SUM(F9:F12)</f>
        <v>1103</v>
      </c>
      <c r="G13" s="12">
        <f>SUM(G9:G12)</f>
        <v>1160</v>
      </c>
      <c r="H13" s="12">
        <f t="shared" ref="H13:N13" si="3">SUM(H9:H12)</f>
        <v>1156</v>
      </c>
      <c r="I13" s="12">
        <f t="shared" si="3"/>
        <v>1199</v>
      </c>
      <c r="J13" s="12">
        <f t="shared" si="3"/>
        <v>1247</v>
      </c>
      <c r="K13" s="12">
        <f t="shared" si="3"/>
        <v>1233</v>
      </c>
      <c r="L13" s="12">
        <f t="shared" si="3"/>
        <v>1262</v>
      </c>
      <c r="M13" s="12">
        <f t="shared" si="3"/>
        <v>1261</v>
      </c>
      <c r="N13" s="12">
        <f t="shared" si="3"/>
        <v>1325</v>
      </c>
      <c r="O13" s="10">
        <f>B13*12</f>
        <v>11760</v>
      </c>
      <c r="P13" s="10">
        <f t="shared" si="0"/>
        <v>14349</v>
      </c>
      <c r="Q13" s="15">
        <f t="shared" si="1"/>
        <v>22.015306122448976</v>
      </c>
    </row>
    <row r="14" spans="1:17" ht="15" customHeight="1" x14ac:dyDescent="0.25">
      <c r="A14" s="3"/>
    </row>
    <row r="15" spans="1:17" ht="15" customHeight="1" thickBot="1" x14ac:dyDescent="0.3">
      <c r="A15" s="25" t="s">
        <v>19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7" ht="15" customHeight="1" thickBot="1" x14ac:dyDescent="0.3">
      <c r="A16" s="16"/>
      <c r="B16" s="19" t="s">
        <v>27</v>
      </c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28</v>
      </c>
      <c r="K16" s="9" t="s">
        <v>8</v>
      </c>
      <c r="L16" s="9" t="s">
        <v>9</v>
      </c>
      <c r="M16" s="9" t="s">
        <v>29</v>
      </c>
      <c r="N16" s="9" t="s">
        <v>10</v>
      </c>
      <c r="O16" s="22" t="s">
        <v>11</v>
      </c>
      <c r="P16" s="23"/>
      <c r="Q16" s="24"/>
    </row>
    <row r="17" spans="1:17" ht="15" customHeight="1" thickBot="1" x14ac:dyDescent="0.3">
      <c r="A17" s="17"/>
      <c r="B17" s="20"/>
      <c r="C17" s="8" t="s">
        <v>13</v>
      </c>
      <c r="D17" s="8" t="s">
        <v>13</v>
      </c>
      <c r="E17" s="8" t="s">
        <v>13</v>
      </c>
      <c r="F17" s="8" t="s">
        <v>13</v>
      </c>
      <c r="G17" s="8" t="s">
        <v>13</v>
      </c>
      <c r="H17" s="8" t="s">
        <v>13</v>
      </c>
      <c r="I17" s="8" t="s">
        <v>13</v>
      </c>
      <c r="J17" s="8" t="s">
        <v>13</v>
      </c>
      <c r="K17" s="8" t="s">
        <v>13</v>
      </c>
      <c r="L17" s="8" t="s">
        <v>13</v>
      </c>
      <c r="M17" s="8" t="s">
        <v>13</v>
      </c>
      <c r="N17" s="8" t="s">
        <v>13</v>
      </c>
      <c r="O17" s="8" t="s">
        <v>12</v>
      </c>
      <c r="P17" s="8" t="s">
        <v>13</v>
      </c>
      <c r="Q17" s="8" t="s">
        <v>14</v>
      </c>
    </row>
    <row r="18" spans="1:17" ht="15" customHeight="1" thickBot="1" x14ac:dyDescent="0.3">
      <c r="A18" s="4" t="s">
        <v>20</v>
      </c>
      <c r="B18" s="8">
        <v>66</v>
      </c>
      <c r="C18" s="8">
        <v>111</v>
      </c>
      <c r="D18" s="8">
        <v>60</v>
      </c>
      <c r="E18" s="8">
        <v>41</v>
      </c>
      <c r="F18" s="8">
        <v>30</v>
      </c>
      <c r="G18" s="8">
        <v>24</v>
      </c>
      <c r="H18" s="8">
        <v>53</v>
      </c>
      <c r="I18" s="8">
        <v>55</v>
      </c>
      <c r="J18" s="8">
        <v>54</v>
      </c>
      <c r="K18" s="8">
        <v>58</v>
      </c>
      <c r="L18" s="8">
        <v>105</v>
      </c>
      <c r="M18" s="8">
        <v>100</v>
      </c>
      <c r="N18" s="8">
        <v>101</v>
      </c>
      <c r="O18" s="10">
        <f>B18*12</f>
        <v>792</v>
      </c>
      <c r="P18" s="11">
        <f>SUM(C18:N18)</f>
        <v>792</v>
      </c>
      <c r="Q18" s="15">
        <f>(P18/O18*100)-100</f>
        <v>0</v>
      </c>
    </row>
    <row r="19" spans="1:17" ht="15" customHeight="1" thickBot="1" x14ac:dyDescent="0.3">
      <c r="A19" s="4" t="s">
        <v>21</v>
      </c>
      <c r="B19" s="8">
        <v>150</v>
      </c>
      <c r="C19" s="8">
        <v>158</v>
      </c>
      <c r="D19" s="8">
        <v>122</v>
      </c>
      <c r="E19" s="8">
        <v>155</v>
      </c>
      <c r="F19" s="8">
        <v>163</v>
      </c>
      <c r="G19" s="8">
        <v>167</v>
      </c>
      <c r="H19" s="8">
        <v>172</v>
      </c>
      <c r="I19" s="8">
        <v>158</v>
      </c>
      <c r="J19" s="8">
        <v>137</v>
      </c>
      <c r="K19" s="8">
        <v>148</v>
      </c>
      <c r="L19" s="8">
        <v>138</v>
      </c>
      <c r="M19" s="8">
        <v>125</v>
      </c>
      <c r="N19" s="8">
        <v>133</v>
      </c>
      <c r="O19" s="10">
        <f>B19*12</f>
        <v>1800</v>
      </c>
      <c r="P19" s="10">
        <f t="shared" ref="P19:P20" si="4">SUM(C19:N19)</f>
        <v>1776</v>
      </c>
      <c r="Q19" s="15">
        <f t="shared" ref="Q19:Q20" si="5">(P19/O19*100)-100</f>
        <v>-1.3333333333333286</v>
      </c>
    </row>
    <row r="20" spans="1:17" ht="15" customHeight="1" thickBot="1" x14ac:dyDescent="0.3">
      <c r="A20" s="4" t="s">
        <v>11</v>
      </c>
      <c r="B20" s="8">
        <v>216</v>
      </c>
      <c r="C20" s="8">
        <v>269</v>
      </c>
      <c r="D20" s="8">
        <v>182</v>
      </c>
      <c r="E20" s="8">
        <v>196</v>
      </c>
      <c r="F20" s="8">
        <v>193</v>
      </c>
      <c r="G20" s="8">
        <f>SUM(G18:G19)</f>
        <v>191</v>
      </c>
      <c r="H20" s="8">
        <f t="shared" ref="H20:N20" si="6">SUM(H18:H19)</f>
        <v>225</v>
      </c>
      <c r="I20" s="8">
        <f t="shared" si="6"/>
        <v>213</v>
      </c>
      <c r="J20" s="8">
        <f t="shared" si="6"/>
        <v>191</v>
      </c>
      <c r="K20" s="8">
        <f t="shared" si="6"/>
        <v>206</v>
      </c>
      <c r="L20" s="8">
        <f t="shared" si="6"/>
        <v>243</v>
      </c>
      <c r="M20" s="8">
        <f t="shared" si="6"/>
        <v>225</v>
      </c>
      <c r="N20" s="8">
        <f t="shared" si="6"/>
        <v>234</v>
      </c>
      <c r="O20" s="10">
        <f>B20*12</f>
        <v>2592</v>
      </c>
      <c r="P20" s="10">
        <f t="shared" si="4"/>
        <v>2568</v>
      </c>
      <c r="Q20" s="15">
        <f t="shared" si="5"/>
        <v>-0.92592592592592382</v>
      </c>
    </row>
    <row r="21" spans="1:17" ht="15" customHeight="1" x14ac:dyDescent="0.25">
      <c r="A21" s="3"/>
    </row>
    <row r="22" spans="1:17" ht="15" customHeight="1" thickBot="1" x14ac:dyDescent="0.3">
      <c r="A22" s="25" t="s">
        <v>22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ht="15" customHeight="1" thickBot="1" x14ac:dyDescent="0.3">
      <c r="A23" s="16"/>
      <c r="B23" s="19" t="s">
        <v>27</v>
      </c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28</v>
      </c>
      <c r="K23" s="9" t="s">
        <v>8</v>
      </c>
      <c r="L23" s="9" t="s">
        <v>9</v>
      </c>
      <c r="M23" s="9" t="s">
        <v>29</v>
      </c>
      <c r="N23" s="9" t="s">
        <v>10</v>
      </c>
      <c r="O23" s="22" t="s">
        <v>11</v>
      </c>
      <c r="P23" s="23"/>
      <c r="Q23" s="24"/>
    </row>
    <row r="24" spans="1:17" ht="15" customHeight="1" thickBot="1" x14ac:dyDescent="0.3">
      <c r="A24" s="17"/>
      <c r="B24" s="20"/>
      <c r="C24" s="8" t="s">
        <v>13</v>
      </c>
      <c r="D24" s="8" t="s">
        <v>13</v>
      </c>
      <c r="E24" s="8" t="s">
        <v>13</v>
      </c>
      <c r="F24" s="8" t="s">
        <v>13</v>
      </c>
      <c r="G24" s="8" t="s">
        <v>13</v>
      </c>
      <c r="H24" s="8" t="s">
        <v>13</v>
      </c>
      <c r="I24" s="8" t="s">
        <v>13</v>
      </c>
      <c r="J24" s="8" t="s">
        <v>13</v>
      </c>
      <c r="K24" s="8" t="s">
        <v>13</v>
      </c>
      <c r="L24" s="8" t="s">
        <v>13</v>
      </c>
      <c r="M24" s="8" t="s">
        <v>13</v>
      </c>
      <c r="N24" s="8" t="s">
        <v>13</v>
      </c>
      <c r="O24" s="8" t="s">
        <v>12</v>
      </c>
      <c r="P24" s="8" t="s">
        <v>13</v>
      </c>
      <c r="Q24" s="8" t="s">
        <v>14</v>
      </c>
    </row>
    <row r="25" spans="1:17" ht="15" customHeight="1" thickBot="1" x14ac:dyDescent="0.3">
      <c r="A25" s="4" t="s">
        <v>23</v>
      </c>
      <c r="B25" s="8">
        <v>35</v>
      </c>
      <c r="C25" s="8">
        <v>19</v>
      </c>
      <c r="D25" s="8">
        <v>21</v>
      </c>
      <c r="E25" s="8">
        <v>14</v>
      </c>
      <c r="F25" s="8">
        <v>35</v>
      </c>
      <c r="G25" s="8">
        <v>89</v>
      </c>
      <c r="H25" s="8">
        <v>23</v>
      </c>
      <c r="I25" s="8">
        <v>35</v>
      </c>
      <c r="J25" s="8">
        <v>35</v>
      </c>
      <c r="K25" s="8">
        <v>35</v>
      </c>
      <c r="L25" s="8">
        <v>22</v>
      </c>
      <c r="M25" s="8">
        <v>25</v>
      </c>
      <c r="N25" s="8">
        <v>48</v>
      </c>
      <c r="O25" s="11">
        <f>B25*12</f>
        <v>420</v>
      </c>
      <c r="P25" s="11">
        <f>SUM(C25:N25)</f>
        <v>401</v>
      </c>
      <c r="Q25" s="15">
        <f>(P25/O25*100)-100</f>
        <v>-4.5238095238095184</v>
      </c>
    </row>
    <row r="26" spans="1:17" ht="15" customHeight="1" thickBot="1" x14ac:dyDescent="0.3">
      <c r="A26" s="4" t="s">
        <v>24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11">
        <f>B26*10</f>
        <v>0</v>
      </c>
      <c r="P26" s="11">
        <f t="shared" ref="P26" si="7">SUM(C26:N26)</f>
        <v>0</v>
      </c>
      <c r="Q26" s="15">
        <v>0</v>
      </c>
    </row>
    <row r="27" spans="1:17" ht="15" customHeight="1" thickBot="1" x14ac:dyDescent="0.3">
      <c r="A27" s="4" t="s">
        <v>11</v>
      </c>
      <c r="B27" s="8">
        <v>35</v>
      </c>
      <c r="C27" s="8">
        <v>19</v>
      </c>
      <c r="D27" s="8">
        <v>21</v>
      </c>
      <c r="E27" s="8">
        <v>14</v>
      </c>
      <c r="F27" s="8">
        <v>35</v>
      </c>
      <c r="G27" s="8">
        <v>89</v>
      </c>
      <c r="H27" s="8">
        <v>23</v>
      </c>
      <c r="I27" s="8">
        <v>35</v>
      </c>
      <c r="J27" s="8">
        <v>35</v>
      </c>
      <c r="K27" s="8">
        <v>35</v>
      </c>
      <c r="L27" s="8">
        <v>22</v>
      </c>
      <c r="M27" s="8">
        <v>25</v>
      </c>
      <c r="N27" s="8">
        <v>48</v>
      </c>
      <c r="O27" s="11">
        <f>O25</f>
        <v>420</v>
      </c>
      <c r="P27" s="11">
        <f>P25+P26</f>
        <v>401</v>
      </c>
      <c r="Q27" s="15">
        <f t="shared" ref="Q27" si="8">(P27/O27*100)-100</f>
        <v>-4.5238095238095184</v>
      </c>
    </row>
    <row r="28" spans="1:17" ht="15" customHeight="1" x14ac:dyDescent="0.25">
      <c r="A28" s="3"/>
    </row>
    <row r="29" spans="1:17" ht="15" customHeight="1" thickBot="1" x14ac:dyDescent="0.3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ht="15" customHeight="1" thickBot="1" x14ac:dyDescent="0.3">
      <c r="A30" s="16"/>
      <c r="B30" s="19" t="s">
        <v>27</v>
      </c>
      <c r="C30" s="9" t="s">
        <v>1</v>
      </c>
      <c r="D30" s="9" t="s">
        <v>2</v>
      </c>
      <c r="E30" s="9" t="s">
        <v>3</v>
      </c>
      <c r="F30" s="9" t="s">
        <v>4</v>
      </c>
      <c r="G30" s="9" t="s">
        <v>5</v>
      </c>
      <c r="H30" s="9" t="s">
        <v>6</v>
      </c>
      <c r="I30" s="9" t="s">
        <v>7</v>
      </c>
      <c r="J30" s="9" t="s">
        <v>28</v>
      </c>
      <c r="K30" s="9" t="s">
        <v>8</v>
      </c>
      <c r="L30" s="9" t="s">
        <v>9</v>
      </c>
      <c r="M30" s="9" t="s">
        <v>29</v>
      </c>
      <c r="N30" s="9" t="s">
        <v>10</v>
      </c>
      <c r="O30" s="22" t="s">
        <v>11</v>
      </c>
      <c r="P30" s="23"/>
      <c r="Q30" s="24"/>
    </row>
    <row r="31" spans="1:17" ht="15" customHeight="1" thickBot="1" x14ac:dyDescent="0.3">
      <c r="A31" s="17"/>
      <c r="B31" s="20"/>
      <c r="C31" s="8" t="s">
        <v>13</v>
      </c>
      <c r="D31" s="8" t="s">
        <v>13</v>
      </c>
      <c r="E31" s="8" t="s">
        <v>13</v>
      </c>
      <c r="F31" s="8" t="s">
        <v>13</v>
      </c>
      <c r="G31" s="8" t="s">
        <v>13</v>
      </c>
      <c r="H31" s="8" t="s">
        <v>13</v>
      </c>
      <c r="I31" s="8" t="s">
        <v>13</v>
      </c>
      <c r="J31" s="8" t="s">
        <v>13</v>
      </c>
      <c r="K31" s="8" t="s">
        <v>13</v>
      </c>
      <c r="L31" s="8" t="s">
        <v>13</v>
      </c>
      <c r="M31" s="8" t="s">
        <v>13</v>
      </c>
      <c r="N31" s="8" t="s">
        <v>13</v>
      </c>
      <c r="O31" s="8" t="s">
        <v>12</v>
      </c>
      <c r="P31" s="8" t="s">
        <v>13</v>
      </c>
      <c r="Q31" s="8" t="s">
        <v>14</v>
      </c>
    </row>
    <row r="32" spans="1:17" ht="15" customHeight="1" thickBot="1" x14ac:dyDescent="0.3">
      <c r="A32" s="4" t="s">
        <v>26</v>
      </c>
      <c r="B32" s="6">
        <v>15000</v>
      </c>
      <c r="C32" s="6">
        <v>15284</v>
      </c>
      <c r="D32" s="6">
        <v>9175</v>
      </c>
      <c r="E32" s="6">
        <v>9112</v>
      </c>
      <c r="F32" s="6">
        <v>8151</v>
      </c>
      <c r="G32" s="6">
        <v>6701</v>
      </c>
      <c r="H32" s="6">
        <v>6769</v>
      </c>
      <c r="I32" s="6">
        <v>7072</v>
      </c>
      <c r="J32" s="6">
        <v>9140</v>
      </c>
      <c r="K32" s="6">
        <v>10543</v>
      </c>
      <c r="L32" s="6">
        <v>10004</v>
      </c>
      <c r="M32" s="5">
        <v>10422</v>
      </c>
      <c r="N32" s="5">
        <v>12762</v>
      </c>
      <c r="O32" s="7">
        <f>B32*12</f>
        <v>180000</v>
      </c>
      <c r="P32" s="7">
        <f>SUM(C32:N32)</f>
        <v>115135</v>
      </c>
      <c r="Q32" s="15">
        <f>(P32/O32*100)-100</f>
        <v>-36.036111111111111</v>
      </c>
    </row>
    <row r="33" spans="1:1" ht="15" customHeight="1" x14ac:dyDescent="0.25">
      <c r="A33" s="3"/>
    </row>
    <row r="34" spans="1:1" x14ac:dyDescent="0.25">
      <c r="A34" s="14" t="s">
        <v>31</v>
      </c>
    </row>
  </sheetData>
  <mergeCells count="17">
    <mergeCell ref="O7:Q7"/>
    <mergeCell ref="A16:A17"/>
    <mergeCell ref="A1:D1"/>
    <mergeCell ref="A7:A8"/>
    <mergeCell ref="B7:B8"/>
    <mergeCell ref="B30:B31"/>
    <mergeCell ref="A3:Q3"/>
    <mergeCell ref="O30:Q30"/>
    <mergeCell ref="A15:Q15"/>
    <mergeCell ref="A22:Q22"/>
    <mergeCell ref="A29:Q29"/>
    <mergeCell ref="B16:B17"/>
    <mergeCell ref="B23:B24"/>
    <mergeCell ref="O23:Q23"/>
    <mergeCell ref="A30:A31"/>
    <mergeCell ref="O16:Q16"/>
    <mergeCell ref="A23:A24"/>
  </mergeCells>
  <pageMargins left="0.78740157480314965" right="0.78740157480314965" top="0.98425196850393704" bottom="0.98425196850393704" header="0.51181102362204722" footer="0.51181102362204722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Relatorio20210209_064957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Fatima Aparecida Baraldi</dc:creator>
  <cp:lastModifiedBy>Fatima Aparecida Baraldi</cp:lastModifiedBy>
  <cp:lastPrinted>2021-07-08T21:17:26Z</cp:lastPrinted>
  <dcterms:created xsi:type="dcterms:W3CDTF">2021-02-09T09:54:33Z</dcterms:created>
  <dcterms:modified xsi:type="dcterms:W3CDTF">2022-01-10T18:28:57Z</dcterms:modified>
</cp:coreProperties>
</file>