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pdmflsrv\SPDM\Compartilhada_ADM\HOSPITAIS\12-HGPEDREIRA\Site\2019\Conteúdo Acesso a Informação\1. Atividades e Resultados - Planilha de Produção\Relatório de Atividades Hospitalar\"/>
    </mc:Choice>
  </mc:AlternateContent>
  <xr:revisionPtr revIDLastSave="0" documentId="13_ncr:1_{7CB4E405-30C1-4C5C-9235-ED5D66085F24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Relatorio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31" i="2" l="1"/>
  <c r="Z31" i="2"/>
  <c r="AA24" i="2"/>
  <c r="Z24" i="2"/>
  <c r="AA18" i="2"/>
  <c r="AA17" i="2"/>
  <c r="Z18" i="2"/>
  <c r="Z17" i="2"/>
  <c r="AA9" i="2"/>
  <c r="AA10" i="2"/>
  <c r="AA11" i="2"/>
  <c r="AA8" i="2"/>
  <c r="Z9" i="2"/>
  <c r="Z10" i="2"/>
  <c r="Z11" i="2"/>
  <c r="Z8" i="2"/>
  <c r="Q26" i="2" l="1"/>
  <c r="P26" i="2"/>
  <c r="AB9" i="2" l="1"/>
  <c r="AB31" i="2" l="1"/>
  <c r="AB24" i="2"/>
  <c r="AB26" i="2" s="1"/>
  <c r="AA26" i="2"/>
  <c r="Z26" i="2"/>
  <c r="AB18" i="2"/>
  <c r="AB17" i="2"/>
  <c r="Z19" i="2"/>
  <c r="AA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H19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H12" i="2"/>
  <c r="F12" i="2"/>
  <c r="D12" i="2"/>
  <c r="B12" i="2"/>
  <c r="AB10" i="2"/>
  <c r="AB8" i="2"/>
  <c r="F19" i="2"/>
  <c r="G19" i="2"/>
  <c r="G12" i="2"/>
  <c r="AB12" i="2" l="1"/>
  <c r="AB19" i="2"/>
  <c r="E26" i="2"/>
  <c r="D26" i="2"/>
  <c r="E19" i="2"/>
  <c r="D19" i="2"/>
  <c r="E12" i="2"/>
  <c r="C26" i="2" l="1"/>
  <c r="B26" i="2"/>
  <c r="C19" i="2"/>
  <c r="B19" i="2"/>
  <c r="C12" i="2"/>
</calcChain>
</file>

<file path=xl/sharedStrings.xml><?xml version="1.0" encoding="utf-8"?>
<sst xmlns="http://schemas.openxmlformats.org/spreadsheetml/2006/main" count="178" uniqueCount="31">
  <si>
    <t> 183 - Internações 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</si>
  <si>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</si>
  <si>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</si>
  <si>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</si>
  <si>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</si>
  <si>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</si>
  <si>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</si>
  <si>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</si>
  <si>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</si>
  <si>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</si>
  <si>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</si>
  <si>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</si>
  <si>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</si>
  <si>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</si>
  <si>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Cont.</t>
  </si>
  <si>
    <t>Real.</t>
  </si>
  <si>
    <t>%</t>
  </si>
  <si>
    <t>Clínica Médica</t>
  </si>
  <si>
    <t>Obstetrícia</t>
  </si>
  <si>
    <t>Pediatria</t>
  </si>
  <si>
    <t>Psiquiatria</t>
  </si>
  <si>
    <t> 470 - Saídas Hospitalares em Clínica Cirúrgica </t>
  </si>
  <si>
    <t>Eletivas</t>
  </si>
  <si>
    <t>Urgências</t>
  </si>
  <si>
    <t> 322 - Hospital - Dia Cirúrgico/Cirurgias Ambulatoriais </t>
  </si>
  <si>
    <t>Cirurgia Hospital - Dia</t>
  </si>
  <si>
    <t>Cirurgias Ambulatoriais</t>
  </si>
  <si>
    <t> 185 - Urgência / Emergência </t>
  </si>
  <si>
    <t>Consultas de Urgência</t>
  </si>
  <si>
    <t>Fonte: Sistema de Gestão em Saúde - Secretaria de Estado da Saúde</t>
  </si>
  <si>
    <t>Produção Hospital Geral de Pedreira - Ano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</si>
</sst>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Verdana"/>
      <family val="2"/>
    </font>
    <font>
      <b/>
      <sz val="16"/>
      <color theme="1"/>
      <name val="Calibri"/>
      <family val="2"/>
      <scheme val="minor"/>
    </font>
    <font>
      <b/>
      <sz val="8"/>
      <color theme="1"/>
      <name val="Verdan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4">
    <xf numFmtId="0" fontId="0" fillId="0" borderId="0" xfId="0"/>
    <xf numFmtId="0" fontId="20" fillId="0" borderId="10" xfId="0" applyFont="1" applyBorder="1"/>
    <xf numFmtId="0" fontId="0" fillId="0" borderId="0" xfId="0" applyFont="1"/>
    <xf numFmtId="0" fontId="0" fillId="0" borderId="0" xfId="0" applyFont="1" applyAlignment="1">
      <alignment wrapText="1"/>
    </xf>
    <xf numFmtId="0" fontId="0" fillId="0" borderId="16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29" xfId="0" applyFont="1" applyBorder="1" applyAlignment="1">
      <alignment horizontal="center" wrapText="1"/>
    </xf>
    <xf numFmtId="0" fontId="0" fillId="0" borderId="30" xfId="0" applyFont="1" applyBorder="1" applyAlignment="1">
      <alignment horizontal="center" wrapText="1"/>
    </xf>
    <xf numFmtId="0" fontId="0" fillId="0" borderId="31" xfId="0" applyFont="1" applyBorder="1" applyAlignment="1">
      <alignment horizontal="center" wrapText="1"/>
    </xf>
    <xf numFmtId="3" fontId="16" fillId="0" borderId="28" xfId="0" applyNumberFormat="1" applyFont="1" applyBorder="1" applyAlignment="1">
      <alignment horizontal="center" wrapText="1"/>
    </xf>
    <xf numFmtId="3" fontId="16" fillId="0" borderId="32" xfId="0" applyNumberFormat="1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0" fillId="0" borderId="33" xfId="0" applyFont="1" applyBorder="1" applyAlignment="1">
      <alignment horizontal="center" wrapText="1"/>
    </xf>
    <xf numFmtId="0" fontId="0" fillId="0" borderId="34" xfId="0" applyFont="1" applyBorder="1" applyAlignment="1">
      <alignment horizontal="center" wrapText="1"/>
    </xf>
    <xf numFmtId="0" fontId="0" fillId="0" borderId="35" xfId="0" applyFont="1" applyBorder="1" applyAlignment="1">
      <alignment horizontal="center" wrapText="1"/>
    </xf>
    <xf numFmtId="0" fontId="0" fillId="0" borderId="36" xfId="0" applyFont="1" applyBorder="1" applyAlignment="1">
      <alignment horizontal="center" wrapText="1"/>
    </xf>
    <xf numFmtId="0" fontId="16" fillId="0" borderId="33" xfId="0" applyFont="1" applyBorder="1" applyAlignment="1">
      <alignment horizontal="center" wrapText="1"/>
    </xf>
    <xf numFmtId="0" fontId="0" fillId="0" borderId="37" xfId="0" applyFont="1" applyBorder="1" applyAlignment="1">
      <alignment horizontal="center" wrapText="1"/>
    </xf>
    <xf numFmtId="3" fontId="0" fillId="0" borderId="38" xfId="0" applyNumberFormat="1" applyFont="1" applyBorder="1" applyAlignment="1">
      <alignment horizontal="center" wrapText="1"/>
    </xf>
    <xf numFmtId="0" fontId="0" fillId="0" borderId="39" xfId="0" applyFont="1" applyBorder="1" applyAlignment="1">
      <alignment horizontal="center" wrapText="1"/>
    </xf>
    <xf numFmtId="0" fontId="0" fillId="0" borderId="38" xfId="0" applyFont="1" applyBorder="1" applyAlignment="1">
      <alignment horizontal="center" wrapText="1"/>
    </xf>
    <xf numFmtId="0" fontId="0" fillId="0" borderId="40" xfId="0" applyFont="1" applyBorder="1" applyAlignment="1">
      <alignment horizontal="center" wrapText="1"/>
    </xf>
    <xf numFmtId="3" fontId="0" fillId="0" borderId="37" xfId="0" applyNumberFormat="1" applyFont="1" applyBorder="1" applyAlignment="1">
      <alignment horizontal="center" wrapText="1"/>
    </xf>
    <xf numFmtId="0" fontId="16" fillId="0" borderId="28" xfId="0" applyFont="1" applyBorder="1" applyAlignment="1">
      <alignment horizontal="center" wrapText="1"/>
    </xf>
    <xf numFmtId="3" fontId="0" fillId="0" borderId="41" xfId="0" applyNumberFormat="1" applyFont="1" applyBorder="1" applyAlignment="1">
      <alignment horizontal="right" wrapText="1"/>
    </xf>
    <xf numFmtId="3" fontId="0" fillId="0" borderId="27" xfId="0" applyNumberFormat="1" applyFont="1" applyBorder="1" applyAlignment="1">
      <alignment horizontal="right" wrapText="1"/>
    </xf>
    <xf numFmtId="3" fontId="0" fillId="0" borderId="42" xfId="0" applyNumberFormat="1" applyFont="1" applyBorder="1" applyAlignment="1">
      <alignment horizontal="right" wrapText="1"/>
    </xf>
    <xf numFmtId="3" fontId="0" fillId="0" borderId="43" xfId="0" applyNumberFormat="1" applyFont="1" applyBorder="1" applyAlignment="1">
      <alignment horizontal="right" wrapText="1"/>
    </xf>
    <xf numFmtId="3" fontId="16" fillId="0" borderId="41" xfId="0" applyNumberFormat="1" applyFont="1" applyBorder="1" applyAlignment="1">
      <alignment horizontal="right" wrapText="1"/>
    </xf>
    <xf numFmtId="3" fontId="16" fillId="0" borderId="26" xfId="0" applyNumberFormat="1" applyFont="1" applyBorder="1" applyAlignment="1">
      <alignment horizontal="right" wrapText="1"/>
    </xf>
    <xf numFmtId="0" fontId="0" fillId="0" borderId="44" xfId="0" applyFont="1" applyBorder="1" applyAlignment="1">
      <alignment wrapText="1"/>
    </xf>
    <xf numFmtId="0" fontId="0" fillId="0" borderId="45" xfId="0" applyFont="1" applyBorder="1" applyAlignment="1">
      <alignment wrapText="1"/>
    </xf>
    <xf numFmtId="0" fontId="0" fillId="0" borderId="46" xfId="0" applyFont="1" applyBorder="1" applyAlignment="1">
      <alignment wrapText="1"/>
    </xf>
    <xf numFmtId="0" fontId="0" fillId="0" borderId="11" xfId="0" applyFont="1" applyBorder="1" applyAlignment="1">
      <alignment wrapText="1"/>
    </xf>
    <xf numFmtId="4" fontId="16" fillId="0" borderId="29" xfId="0" applyNumberFormat="1" applyFont="1" applyBorder="1" applyAlignment="1">
      <alignment horizontal="center" wrapText="1"/>
    </xf>
    <xf numFmtId="3" fontId="0" fillId="0" borderId="49" xfId="0" applyNumberFormat="1" applyFont="1" applyBorder="1" applyAlignment="1">
      <alignment horizontal="center" wrapText="1"/>
    </xf>
    <xf numFmtId="3" fontId="0" fillId="0" borderId="47" xfId="0" applyNumberFormat="1" applyFont="1" applyBorder="1" applyAlignment="1">
      <alignment horizontal="center" wrapText="1"/>
    </xf>
    <xf numFmtId="3" fontId="0" fillId="0" borderId="39" xfId="0" applyNumberFormat="1" applyFont="1" applyBorder="1" applyAlignment="1">
      <alignment horizontal="center" wrapText="1"/>
    </xf>
    <xf numFmtId="3" fontId="0" fillId="0" borderId="48" xfId="0" applyNumberFormat="1" applyFont="1" applyBorder="1" applyAlignment="1">
      <alignment horizontal="center" wrapText="1"/>
    </xf>
    <xf numFmtId="4" fontId="16" fillId="0" borderId="28" xfId="0" applyNumberFormat="1" applyFont="1" applyBorder="1" applyAlignment="1">
      <alignment horizontal="center" wrapText="1"/>
    </xf>
    <xf numFmtId="3" fontId="16" fillId="0" borderId="37" xfId="0" applyNumberFormat="1" applyFont="1" applyBorder="1" applyAlignment="1">
      <alignment horizontal="center" wrapText="1"/>
    </xf>
    <xf numFmtId="3" fontId="16" fillId="0" borderId="38" xfId="0" applyNumberFormat="1" applyFont="1" applyBorder="1" applyAlignment="1">
      <alignment horizontal="center" wrapText="1"/>
    </xf>
    <xf numFmtId="4" fontId="16" fillId="0" borderId="52" xfId="0" applyNumberFormat="1" applyFont="1" applyBorder="1" applyAlignment="1">
      <alignment horizontal="center" wrapText="1"/>
    </xf>
    <xf numFmtId="4" fontId="16" fillId="0" borderId="11" xfId="0" applyNumberFormat="1" applyFont="1" applyBorder="1" applyAlignment="1">
      <alignment horizontal="center" wrapText="1"/>
    </xf>
    <xf numFmtId="0" fontId="16" fillId="0" borderId="37" xfId="0" applyFont="1" applyBorder="1" applyAlignment="1">
      <alignment horizontal="center" wrapText="1"/>
    </xf>
    <xf numFmtId="0" fontId="16" fillId="0" borderId="31" xfId="0" applyFont="1" applyBorder="1" applyAlignment="1">
      <alignment horizontal="center" wrapText="1"/>
    </xf>
    <xf numFmtId="0" fontId="16" fillId="0" borderId="36" xfId="0" applyFont="1" applyBorder="1" applyAlignment="1">
      <alignment horizontal="center" wrapText="1"/>
    </xf>
    <xf numFmtId="0" fontId="16" fillId="0" borderId="40" xfId="0" applyFont="1" applyBorder="1" applyAlignment="1">
      <alignment horizontal="center" wrapText="1"/>
    </xf>
    <xf numFmtId="4" fontId="16" fillId="0" borderId="53" xfId="0" applyNumberFormat="1" applyFont="1" applyBorder="1" applyAlignment="1">
      <alignment horizontal="center" wrapText="1"/>
    </xf>
    <xf numFmtId="0" fontId="16" fillId="0" borderId="46" xfId="0" applyFont="1" applyBorder="1" applyAlignment="1">
      <alignment horizontal="center" wrapText="1"/>
    </xf>
    <xf numFmtId="3" fontId="16" fillId="0" borderId="48" xfId="0" applyNumberFormat="1" applyFont="1" applyBorder="1" applyAlignment="1">
      <alignment horizontal="center" wrapText="1"/>
    </xf>
    <xf numFmtId="4" fontId="16" fillId="0" borderId="54" xfId="0" applyNumberFormat="1" applyFont="1" applyBorder="1" applyAlignment="1">
      <alignment horizontal="center" wrapText="1"/>
    </xf>
    <xf numFmtId="4" fontId="16" fillId="0" borderId="38" xfId="0" applyNumberFormat="1" applyFont="1" applyBorder="1" applyAlignment="1">
      <alignment horizontal="center" wrapText="1"/>
    </xf>
    <xf numFmtId="0" fontId="18" fillId="0" borderId="0" xfId="0" applyFont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12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6" fillId="0" borderId="50" xfId="0" applyFont="1" applyBorder="1" applyAlignment="1">
      <alignment horizontal="center" wrapText="1"/>
    </xf>
    <xf numFmtId="0" fontId="16" fillId="0" borderId="51" xfId="0" applyFont="1" applyBorder="1" applyAlignment="1">
      <alignment horizontal="center" wrapText="1"/>
    </xf>
    <xf numFmtId="0" fontId="16" fillId="0" borderId="20" xfId="0" applyFont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20" fillId="0" borderId="0" xfId="0" applyFont="1" applyBorder="1" applyAlignment="1">
      <alignment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0</xdr:row>
      <xdr:rowOff>152400</xdr:rowOff>
    </xdr:from>
    <xdr:to>
      <xdr:col>0</xdr:col>
      <xdr:colOff>1133475</xdr:colOff>
      <xdr:row>4</xdr:row>
      <xdr:rowOff>9525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FDE67E9-8474-44EC-9F92-0D02292F53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152400"/>
          <a:ext cx="638175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35"/>
  <sheetViews>
    <sheetView showGridLines="0" tabSelected="1" topLeftCell="C1" workbookViewId="0">
      <selection activeCell="AC33" sqref="AC33"/>
    </sheetView>
  </sheetViews>
  <sheetFormatPr defaultRowHeight="15" x14ac:dyDescent="0.25"/>
  <cols>
    <col min="1" max="1" width="22" customWidth="1"/>
    <col min="2" max="5" width="6.5703125" customWidth="1"/>
    <col min="6" max="25" width="6.5703125" bestFit="1" customWidth="1"/>
    <col min="26" max="27" width="7.5703125" bestFit="1" customWidth="1"/>
    <col min="28" max="28" width="11.5703125" bestFit="1" customWidth="1"/>
  </cols>
  <sheetData>
    <row r="1" spans="1:28" ht="15" customHeight="1" x14ac:dyDescent="0.25"/>
    <row r="2" spans="1:28" ht="15" customHeight="1" x14ac:dyDescent="0.25"/>
    <row r="3" spans="1:28" ht="15" customHeight="1" x14ac:dyDescent="0.35">
      <c r="A3" s="72" t="s">
        <v>30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</row>
    <row r="4" spans="1:28" ht="15" customHeight="1" thickBot="1" x14ac:dyDescent="0.3">
      <c r="A4" s="60"/>
      <c r="B4" s="60"/>
      <c r="C4" s="60"/>
      <c r="D4" s="60"/>
      <c r="E4" s="60"/>
    </row>
    <row r="5" spans="1:28" ht="15" customHeight="1" thickBot="1" x14ac:dyDescent="0.3">
      <c r="A5" s="1" t="s">
        <v>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5" customHeight="1" x14ac:dyDescent="0.25">
      <c r="A6" s="61"/>
      <c r="B6" s="62" t="s">
        <v>1</v>
      </c>
      <c r="C6" s="63"/>
      <c r="D6" s="62" t="s">
        <v>2</v>
      </c>
      <c r="E6" s="64"/>
      <c r="F6" s="62" t="s">
        <v>3</v>
      </c>
      <c r="G6" s="64"/>
      <c r="H6" s="62" t="s">
        <v>4</v>
      </c>
      <c r="I6" s="64"/>
      <c r="J6" s="62" t="s">
        <v>5</v>
      </c>
      <c r="K6" s="64"/>
      <c r="L6" s="65" t="s">
        <v>6</v>
      </c>
      <c r="M6" s="63"/>
      <c r="N6" s="62" t="s">
        <v>7</v>
      </c>
      <c r="O6" s="64"/>
      <c r="P6" s="65" t="s">
        <v>8</v>
      </c>
      <c r="Q6" s="63"/>
      <c r="R6" s="62" t="s">
        <v>9</v>
      </c>
      <c r="S6" s="64"/>
      <c r="T6" s="65" t="s">
        <v>10</v>
      </c>
      <c r="U6" s="63"/>
      <c r="V6" s="62" t="s">
        <v>11</v>
      </c>
      <c r="W6" s="64"/>
      <c r="X6" s="65" t="s">
        <v>12</v>
      </c>
      <c r="Y6" s="63"/>
      <c r="Z6" s="66" t="s">
        <v>13</v>
      </c>
      <c r="AA6" s="67"/>
      <c r="AB6" s="68"/>
    </row>
    <row r="7" spans="1:28" ht="15" customHeight="1" thickBot="1" x14ac:dyDescent="0.3">
      <c r="A7" s="61"/>
      <c r="B7" s="9" t="s">
        <v>14</v>
      </c>
      <c r="C7" s="18" t="s">
        <v>15</v>
      </c>
      <c r="D7" s="9" t="s">
        <v>14</v>
      </c>
      <c r="E7" s="17" t="s">
        <v>15</v>
      </c>
      <c r="F7" s="9" t="s">
        <v>14</v>
      </c>
      <c r="G7" s="17" t="s">
        <v>15</v>
      </c>
      <c r="H7" s="9" t="s">
        <v>14</v>
      </c>
      <c r="I7" s="17" t="s">
        <v>15</v>
      </c>
      <c r="J7" s="9" t="s">
        <v>14</v>
      </c>
      <c r="K7" s="17" t="s">
        <v>15</v>
      </c>
      <c r="L7" s="7" t="s">
        <v>14</v>
      </c>
      <c r="M7" s="18" t="s">
        <v>15</v>
      </c>
      <c r="N7" s="9" t="s">
        <v>14</v>
      </c>
      <c r="O7" s="17" t="s">
        <v>15</v>
      </c>
      <c r="P7" s="7" t="s">
        <v>14</v>
      </c>
      <c r="Q7" s="18" t="s">
        <v>15</v>
      </c>
      <c r="R7" s="9" t="s">
        <v>14</v>
      </c>
      <c r="S7" s="17" t="s">
        <v>15</v>
      </c>
      <c r="T7" s="7" t="s">
        <v>14</v>
      </c>
      <c r="U7" s="18" t="s">
        <v>15</v>
      </c>
      <c r="V7" s="9" t="s">
        <v>14</v>
      </c>
      <c r="W7" s="17" t="s">
        <v>15</v>
      </c>
      <c r="X7" s="7" t="s">
        <v>14</v>
      </c>
      <c r="Y7" s="18" t="s">
        <v>15</v>
      </c>
      <c r="Z7" s="9" t="s">
        <v>14</v>
      </c>
      <c r="AA7" s="5" t="s">
        <v>15</v>
      </c>
      <c r="AB7" s="17" t="s">
        <v>16</v>
      </c>
    </row>
    <row r="8" spans="1:28" ht="15" customHeight="1" x14ac:dyDescent="0.25">
      <c r="A8" s="37" t="s">
        <v>17</v>
      </c>
      <c r="B8" s="11">
        <v>420</v>
      </c>
      <c r="C8" s="14">
        <v>489</v>
      </c>
      <c r="D8" s="11">
        <v>420</v>
      </c>
      <c r="E8" s="12">
        <v>434</v>
      </c>
      <c r="F8" s="11">
        <v>420</v>
      </c>
      <c r="G8" s="12">
        <v>513</v>
      </c>
      <c r="H8" s="11">
        <v>420</v>
      </c>
      <c r="I8" s="12">
        <v>511</v>
      </c>
      <c r="J8" s="11">
        <v>420</v>
      </c>
      <c r="K8" s="12">
        <v>524</v>
      </c>
      <c r="L8" s="13">
        <v>420</v>
      </c>
      <c r="M8" s="14">
        <v>521</v>
      </c>
      <c r="N8" s="11">
        <v>420</v>
      </c>
      <c r="O8" s="12">
        <v>492</v>
      </c>
      <c r="P8" s="13">
        <v>420</v>
      </c>
      <c r="Q8" s="14">
        <v>487</v>
      </c>
      <c r="R8" s="11">
        <v>420</v>
      </c>
      <c r="S8" s="12">
        <v>446</v>
      </c>
      <c r="T8" s="13"/>
      <c r="U8" s="14"/>
      <c r="V8" s="11"/>
      <c r="W8" s="12"/>
      <c r="X8" s="13"/>
      <c r="Y8" s="14"/>
      <c r="Z8" s="15">
        <f>B8+D8+F8+H8+J8+L8+N8+P8+R8</f>
        <v>3780</v>
      </c>
      <c r="AA8" s="16">
        <f>C8+E8+G8+I8+K8+M8+O8+Q8+S8</f>
        <v>4417</v>
      </c>
      <c r="AB8" s="41">
        <f>(AA8/Z8*100)-100</f>
        <v>16.851851851851848</v>
      </c>
    </row>
    <row r="9" spans="1:28" ht="15" customHeight="1" x14ac:dyDescent="0.25">
      <c r="A9" s="38" t="s">
        <v>18</v>
      </c>
      <c r="B9" s="8">
        <v>343</v>
      </c>
      <c r="C9" s="10">
        <v>325</v>
      </c>
      <c r="D9" s="8">
        <v>343</v>
      </c>
      <c r="E9" s="4">
        <v>342</v>
      </c>
      <c r="F9" s="8">
        <v>343</v>
      </c>
      <c r="G9" s="4">
        <v>403</v>
      </c>
      <c r="H9" s="8">
        <v>343</v>
      </c>
      <c r="I9" s="4">
        <v>357</v>
      </c>
      <c r="J9" s="8">
        <v>343</v>
      </c>
      <c r="K9" s="4">
        <v>426</v>
      </c>
      <c r="L9" s="6">
        <v>343</v>
      </c>
      <c r="M9" s="10">
        <v>388</v>
      </c>
      <c r="N9" s="8">
        <v>343</v>
      </c>
      <c r="O9" s="4">
        <v>358</v>
      </c>
      <c r="P9" s="6">
        <v>343</v>
      </c>
      <c r="Q9" s="10">
        <v>328</v>
      </c>
      <c r="R9" s="8">
        <v>343</v>
      </c>
      <c r="S9" s="4">
        <v>347</v>
      </c>
      <c r="T9" s="6"/>
      <c r="U9" s="10"/>
      <c r="V9" s="8"/>
      <c r="W9" s="4"/>
      <c r="X9" s="6"/>
      <c r="Y9" s="10"/>
      <c r="Z9" s="15">
        <f t="shared" ref="Z9:Z11" si="0">B9+D9+F9+H9+J9+L9+N9+P9+R9</f>
        <v>3087</v>
      </c>
      <c r="AA9" s="16">
        <f t="shared" ref="AA9:AA11" si="1">C9+E9+G9+I9+K9+M9+O9+Q9+S9</f>
        <v>3274</v>
      </c>
      <c r="AB9" s="41">
        <f>(AA9/Z9*100)-100</f>
        <v>6.0576611597019649</v>
      </c>
    </row>
    <row r="10" spans="1:28" ht="15" customHeight="1" x14ac:dyDescent="0.25">
      <c r="A10" s="38" t="s">
        <v>19</v>
      </c>
      <c r="B10" s="8">
        <v>216</v>
      </c>
      <c r="C10" s="10">
        <v>288</v>
      </c>
      <c r="D10" s="8">
        <v>216</v>
      </c>
      <c r="E10" s="4">
        <v>298</v>
      </c>
      <c r="F10" s="8">
        <v>216</v>
      </c>
      <c r="G10" s="4">
        <v>431</v>
      </c>
      <c r="H10" s="8">
        <v>216</v>
      </c>
      <c r="I10" s="4">
        <v>617</v>
      </c>
      <c r="J10" s="8">
        <v>216</v>
      </c>
      <c r="K10" s="4">
        <v>544</v>
      </c>
      <c r="L10" s="6">
        <v>216</v>
      </c>
      <c r="M10" s="10">
        <v>509</v>
      </c>
      <c r="N10" s="8">
        <v>216</v>
      </c>
      <c r="O10" s="4">
        <v>371</v>
      </c>
      <c r="P10" s="6">
        <v>216</v>
      </c>
      <c r="Q10" s="10">
        <v>396</v>
      </c>
      <c r="R10" s="8">
        <v>216</v>
      </c>
      <c r="S10" s="4">
        <v>429</v>
      </c>
      <c r="T10" s="6"/>
      <c r="U10" s="10"/>
      <c r="V10" s="8"/>
      <c r="W10" s="4"/>
      <c r="X10" s="6"/>
      <c r="Y10" s="10"/>
      <c r="Z10" s="15">
        <f t="shared" si="0"/>
        <v>1944</v>
      </c>
      <c r="AA10" s="16">
        <f t="shared" si="1"/>
        <v>3883</v>
      </c>
      <c r="AB10" s="41">
        <f t="shared" ref="AB10" si="2">(AA10/Z10*100)-100</f>
        <v>99.742798353909478</v>
      </c>
    </row>
    <row r="11" spans="1:28" ht="15" customHeight="1" thickBot="1" x14ac:dyDescent="0.3">
      <c r="A11" s="39" t="s">
        <v>20</v>
      </c>
      <c r="B11" s="19">
        <v>0</v>
      </c>
      <c r="C11" s="22">
        <v>0</v>
      </c>
      <c r="D11" s="19">
        <v>0</v>
      </c>
      <c r="E11" s="20">
        <v>0</v>
      </c>
      <c r="F11" s="19">
        <v>0</v>
      </c>
      <c r="G11" s="20">
        <v>0</v>
      </c>
      <c r="H11" s="19">
        <v>0</v>
      </c>
      <c r="I11" s="20">
        <v>0</v>
      </c>
      <c r="J11" s="19">
        <v>0</v>
      </c>
      <c r="K11" s="20">
        <v>0</v>
      </c>
      <c r="L11" s="21">
        <v>0</v>
      </c>
      <c r="M11" s="22">
        <v>0</v>
      </c>
      <c r="N11" s="19">
        <v>0</v>
      </c>
      <c r="O11" s="20">
        <v>0</v>
      </c>
      <c r="P11" s="21">
        <v>0</v>
      </c>
      <c r="Q11" s="22">
        <v>0</v>
      </c>
      <c r="R11" s="19">
        <v>0</v>
      </c>
      <c r="S11" s="20">
        <v>0</v>
      </c>
      <c r="T11" s="21"/>
      <c r="U11" s="22"/>
      <c r="V11" s="19"/>
      <c r="W11" s="20"/>
      <c r="X11" s="21"/>
      <c r="Y11" s="22"/>
      <c r="Z11" s="15">
        <f t="shared" si="0"/>
        <v>0</v>
      </c>
      <c r="AA11" s="16">
        <f t="shared" si="1"/>
        <v>0</v>
      </c>
      <c r="AB11" s="58">
        <v>0</v>
      </c>
    </row>
    <row r="12" spans="1:28" ht="15" customHeight="1" thickBot="1" x14ac:dyDescent="0.3">
      <c r="A12" s="40" t="s">
        <v>13</v>
      </c>
      <c r="B12" s="29">
        <f>B8+B9+B10</f>
        <v>979</v>
      </c>
      <c r="C12" s="42">
        <f t="shared" ref="C12:H12" si="3">SUM(C8:C11)</f>
        <v>1102</v>
      </c>
      <c r="D12" s="29">
        <f t="shared" si="3"/>
        <v>979</v>
      </c>
      <c r="E12" s="25">
        <f t="shared" si="3"/>
        <v>1074</v>
      </c>
      <c r="F12" s="29">
        <f t="shared" si="3"/>
        <v>979</v>
      </c>
      <c r="G12" s="25">
        <f t="shared" si="3"/>
        <v>1347</v>
      </c>
      <c r="H12" s="29">
        <f t="shared" si="3"/>
        <v>979</v>
      </c>
      <c r="I12" s="43">
        <f t="shared" ref="I12:AA12" si="4">SUM(I8:I11)</f>
        <v>1485</v>
      </c>
      <c r="J12" s="29">
        <f t="shared" si="4"/>
        <v>979</v>
      </c>
      <c r="K12" s="43">
        <f t="shared" si="4"/>
        <v>1494</v>
      </c>
      <c r="L12" s="44">
        <f t="shared" si="4"/>
        <v>979</v>
      </c>
      <c r="M12" s="45">
        <f t="shared" si="4"/>
        <v>1418</v>
      </c>
      <c r="N12" s="29">
        <f t="shared" si="4"/>
        <v>979</v>
      </c>
      <c r="O12" s="43">
        <f t="shared" si="4"/>
        <v>1221</v>
      </c>
      <c r="P12" s="44">
        <f t="shared" si="4"/>
        <v>979</v>
      </c>
      <c r="Q12" s="45">
        <f t="shared" si="4"/>
        <v>1211</v>
      </c>
      <c r="R12" s="29">
        <f t="shared" si="4"/>
        <v>979</v>
      </c>
      <c r="S12" s="43">
        <f t="shared" si="4"/>
        <v>1222</v>
      </c>
      <c r="T12" s="44">
        <f t="shared" si="4"/>
        <v>0</v>
      </c>
      <c r="U12" s="45">
        <f t="shared" si="4"/>
        <v>0</v>
      </c>
      <c r="V12" s="29">
        <f t="shared" si="4"/>
        <v>0</v>
      </c>
      <c r="W12" s="43">
        <f t="shared" si="4"/>
        <v>0</v>
      </c>
      <c r="X12" s="44">
        <f t="shared" si="4"/>
        <v>0</v>
      </c>
      <c r="Y12" s="45">
        <f t="shared" si="4"/>
        <v>0</v>
      </c>
      <c r="Z12" s="47">
        <f t="shared" si="4"/>
        <v>8811</v>
      </c>
      <c r="AA12" s="57">
        <f t="shared" si="4"/>
        <v>11574</v>
      </c>
      <c r="AB12" s="59">
        <f>AA12/Z12*100-100</f>
        <v>31.3585291113381</v>
      </c>
    </row>
    <row r="13" spans="1:28" ht="15" customHeight="1" x14ac:dyDescent="0.25">
      <c r="A13" s="3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15" customHeight="1" thickBot="1" x14ac:dyDescent="0.3">
      <c r="A14" s="73" t="s">
        <v>21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</row>
    <row r="15" spans="1:28" ht="15" customHeight="1" x14ac:dyDescent="0.25">
      <c r="A15" s="61"/>
      <c r="B15" s="62" t="s">
        <v>1</v>
      </c>
      <c r="C15" s="64"/>
      <c r="D15" s="65" t="s">
        <v>2</v>
      </c>
      <c r="E15" s="63"/>
      <c r="F15" s="62" t="s">
        <v>3</v>
      </c>
      <c r="G15" s="64"/>
      <c r="H15" s="62" t="s">
        <v>4</v>
      </c>
      <c r="I15" s="64"/>
      <c r="J15" s="62" t="s">
        <v>5</v>
      </c>
      <c r="K15" s="64"/>
      <c r="L15" s="62" t="s">
        <v>6</v>
      </c>
      <c r="M15" s="64"/>
      <c r="N15" s="62" t="s">
        <v>7</v>
      </c>
      <c r="O15" s="64"/>
      <c r="P15" s="62" t="s">
        <v>8</v>
      </c>
      <c r="Q15" s="64"/>
      <c r="R15" s="62" t="s">
        <v>9</v>
      </c>
      <c r="S15" s="64"/>
      <c r="T15" s="62" t="s">
        <v>10</v>
      </c>
      <c r="U15" s="64"/>
      <c r="V15" s="62" t="s">
        <v>11</v>
      </c>
      <c r="W15" s="64"/>
      <c r="X15" s="62" t="s">
        <v>12</v>
      </c>
      <c r="Y15" s="64"/>
      <c r="Z15" s="69" t="s">
        <v>13</v>
      </c>
      <c r="AA15" s="70"/>
      <c r="AB15" s="71"/>
    </row>
    <row r="16" spans="1:28" ht="15" customHeight="1" thickBot="1" x14ac:dyDescent="0.3">
      <c r="A16" s="61"/>
      <c r="B16" s="9" t="s">
        <v>14</v>
      </c>
      <c r="C16" s="17" t="s">
        <v>15</v>
      </c>
      <c r="D16" s="7" t="s">
        <v>14</v>
      </c>
      <c r="E16" s="18" t="s">
        <v>15</v>
      </c>
      <c r="F16" s="9" t="s">
        <v>14</v>
      </c>
      <c r="G16" s="17" t="s">
        <v>15</v>
      </c>
      <c r="H16" s="9" t="s">
        <v>14</v>
      </c>
      <c r="I16" s="17" t="s">
        <v>15</v>
      </c>
      <c r="J16" s="9" t="s">
        <v>14</v>
      </c>
      <c r="K16" s="17" t="s">
        <v>15</v>
      </c>
      <c r="L16" s="9" t="s">
        <v>14</v>
      </c>
      <c r="M16" s="17" t="s">
        <v>15</v>
      </c>
      <c r="N16" s="9" t="s">
        <v>14</v>
      </c>
      <c r="O16" s="17" t="s">
        <v>15</v>
      </c>
      <c r="P16" s="9" t="s">
        <v>14</v>
      </c>
      <c r="Q16" s="17" t="s">
        <v>15</v>
      </c>
      <c r="R16" s="9" t="s">
        <v>14</v>
      </c>
      <c r="S16" s="17" t="s">
        <v>15</v>
      </c>
      <c r="T16" s="9" t="s">
        <v>14</v>
      </c>
      <c r="U16" s="17" t="s">
        <v>15</v>
      </c>
      <c r="V16" s="9" t="s">
        <v>14</v>
      </c>
      <c r="W16" s="17" t="s">
        <v>15</v>
      </c>
      <c r="X16" s="9" t="s">
        <v>14</v>
      </c>
      <c r="Y16" s="17" t="s">
        <v>15</v>
      </c>
      <c r="Z16" s="9" t="s">
        <v>14</v>
      </c>
      <c r="AA16" s="17" t="s">
        <v>15</v>
      </c>
      <c r="AB16" s="9" t="s">
        <v>16</v>
      </c>
    </row>
    <row r="17" spans="1:28" ht="15" customHeight="1" x14ac:dyDescent="0.25">
      <c r="A17" s="37" t="s">
        <v>22</v>
      </c>
      <c r="B17" s="11">
        <v>286</v>
      </c>
      <c r="C17" s="12">
        <v>253</v>
      </c>
      <c r="D17" s="11">
        <v>286</v>
      </c>
      <c r="E17" s="14">
        <v>215</v>
      </c>
      <c r="F17" s="11">
        <v>286</v>
      </c>
      <c r="G17" s="12">
        <v>251</v>
      </c>
      <c r="H17" s="11">
        <v>286</v>
      </c>
      <c r="I17" s="12">
        <v>240</v>
      </c>
      <c r="J17" s="11">
        <v>286</v>
      </c>
      <c r="K17" s="12">
        <v>281</v>
      </c>
      <c r="L17" s="11">
        <v>286</v>
      </c>
      <c r="M17" s="12">
        <v>234</v>
      </c>
      <c r="N17" s="11">
        <v>286</v>
      </c>
      <c r="O17" s="12">
        <v>284</v>
      </c>
      <c r="P17" s="11">
        <v>286</v>
      </c>
      <c r="Q17" s="12">
        <v>299</v>
      </c>
      <c r="R17" s="11">
        <v>286</v>
      </c>
      <c r="S17" s="12">
        <v>258</v>
      </c>
      <c r="T17" s="11"/>
      <c r="U17" s="12"/>
      <c r="V17" s="11"/>
      <c r="W17" s="12"/>
      <c r="X17" s="11"/>
      <c r="Y17" s="12"/>
      <c r="Z17" s="16">
        <f>B17+D17+F17+H17+J17+L17+N17+P17+R17</f>
        <v>2574</v>
      </c>
      <c r="AA17" s="16">
        <f>C17+E17+G17+I17+K17+M17+O17+Q17+S17</f>
        <v>2315</v>
      </c>
      <c r="AB17" s="46">
        <f>(AA17/Z17*100)-100</f>
        <v>-10.062160062160061</v>
      </c>
    </row>
    <row r="18" spans="1:28" ht="15" customHeight="1" thickBot="1" x14ac:dyDescent="0.3">
      <c r="A18" s="39" t="s">
        <v>23</v>
      </c>
      <c r="B18" s="19">
        <v>225</v>
      </c>
      <c r="C18" s="20">
        <v>278</v>
      </c>
      <c r="D18" s="19">
        <v>225</v>
      </c>
      <c r="E18" s="22">
        <v>274</v>
      </c>
      <c r="F18" s="19">
        <v>225</v>
      </c>
      <c r="G18" s="20">
        <v>257</v>
      </c>
      <c r="H18" s="19">
        <v>225</v>
      </c>
      <c r="I18" s="20">
        <v>300</v>
      </c>
      <c r="J18" s="19">
        <v>225</v>
      </c>
      <c r="K18" s="20">
        <v>269</v>
      </c>
      <c r="L18" s="19">
        <v>225</v>
      </c>
      <c r="M18" s="20">
        <v>277</v>
      </c>
      <c r="N18" s="19">
        <v>225</v>
      </c>
      <c r="O18" s="20">
        <v>325</v>
      </c>
      <c r="P18" s="19">
        <v>225</v>
      </c>
      <c r="Q18" s="20">
        <v>316</v>
      </c>
      <c r="R18" s="19">
        <v>225</v>
      </c>
      <c r="S18" s="20">
        <v>299</v>
      </c>
      <c r="T18" s="19"/>
      <c r="U18" s="20"/>
      <c r="V18" s="19"/>
      <c r="W18" s="20"/>
      <c r="X18" s="19"/>
      <c r="Y18" s="20"/>
      <c r="Z18" s="16">
        <f>B18+D18+F18+H18+J18+L18+N18+P18+R18</f>
        <v>2025</v>
      </c>
      <c r="AA18" s="16">
        <f>C18+E18+G18+I18+K18+M18+O18+Q18+S18</f>
        <v>2595</v>
      </c>
      <c r="AB18" s="49">
        <f t="shared" ref="AB18:AB19" si="5">(AA18/Z18*100)-100</f>
        <v>28.148148148148152</v>
      </c>
    </row>
    <row r="19" spans="1:28" ht="15" customHeight="1" thickBot="1" x14ac:dyDescent="0.3">
      <c r="A19" s="40" t="s">
        <v>13</v>
      </c>
      <c r="B19" s="29">
        <f t="shared" ref="B19:H19" si="6">SUM(B17:B18)</f>
        <v>511</v>
      </c>
      <c r="C19" s="29">
        <f t="shared" si="6"/>
        <v>531</v>
      </c>
      <c r="D19" s="44">
        <f t="shared" si="6"/>
        <v>511</v>
      </c>
      <c r="E19" s="44">
        <f t="shared" si="6"/>
        <v>489</v>
      </c>
      <c r="F19" s="29">
        <f t="shared" si="6"/>
        <v>511</v>
      </c>
      <c r="G19" s="25">
        <f t="shared" si="6"/>
        <v>508</v>
      </c>
      <c r="H19" s="29">
        <f t="shared" si="6"/>
        <v>511</v>
      </c>
      <c r="I19" s="25">
        <f t="shared" ref="I19:Y19" si="7">SUM(I17:I18)</f>
        <v>540</v>
      </c>
      <c r="J19" s="29">
        <f t="shared" si="7"/>
        <v>511</v>
      </c>
      <c r="K19" s="25">
        <f t="shared" si="7"/>
        <v>550</v>
      </c>
      <c r="L19" s="29">
        <f t="shared" si="7"/>
        <v>511</v>
      </c>
      <c r="M19" s="25">
        <f t="shared" si="7"/>
        <v>511</v>
      </c>
      <c r="N19" s="29">
        <f t="shared" si="7"/>
        <v>511</v>
      </c>
      <c r="O19" s="25">
        <f t="shared" si="7"/>
        <v>609</v>
      </c>
      <c r="P19" s="29">
        <f t="shared" si="7"/>
        <v>511</v>
      </c>
      <c r="Q19" s="25">
        <f t="shared" si="7"/>
        <v>615</v>
      </c>
      <c r="R19" s="29">
        <f t="shared" si="7"/>
        <v>511</v>
      </c>
      <c r="S19" s="25">
        <f t="shared" si="7"/>
        <v>557</v>
      </c>
      <c r="T19" s="29">
        <f t="shared" si="7"/>
        <v>0</v>
      </c>
      <c r="U19" s="25">
        <f t="shared" si="7"/>
        <v>0</v>
      </c>
      <c r="V19" s="29">
        <f t="shared" si="7"/>
        <v>0</v>
      </c>
      <c r="W19" s="25">
        <f t="shared" si="7"/>
        <v>0</v>
      </c>
      <c r="X19" s="29">
        <f t="shared" si="7"/>
        <v>0</v>
      </c>
      <c r="Y19" s="25">
        <f t="shared" si="7"/>
        <v>0</v>
      </c>
      <c r="Z19" s="47">
        <f>Z17+Z18</f>
        <v>4599</v>
      </c>
      <c r="AA19" s="48">
        <f>SUM(AA17:AA18)</f>
        <v>4910</v>
      </c>
      <c r="AB19" s="50">
        <f t="shared" si="5"/>
        <v>6.762339639051973</v>
      </c>
    </row>
    <row r="20" spans="1:28" ht="15" customHeight="1" x14ac:dyDescent="0.25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ht="15" customHeight="1" thickBot="1" x14ac:dyDescent="0.3">
      <c r="A21" s="73" t="s">
        <v>24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</row>
    <row r="22" spans="1:28" ht="15" customHeight="1" x14ac:dyDescent="0.25">
      <c r="A22" s="61"/>
      <c r="B22" s="62" t="s">
        <v>1</v>
      </c>
      <c r="C22" s="64"/>
      <c r="D22" s="65" t="s">
        <v>2</v>
      </c>
      <c r="E22" s="63"/>
      <c r="F22" s="62" t="s">
        <v>3</v>
      </c>
      <c r="G22" s="64"/>
      <c r="H22" s="65" t="s">
        <v>4</v>
      </c>
      <c r="I22" s="63"/>
      <c r="J22" s="62" t="s">
        <v>5</v>
      </c>
      <c r="K22" s="64"/>
      <c r="L22" s="65" t="s">
        <v>6</v>
      </c>
      <c r="M22" s="63"/>
      <c r="N22" s="62" t="s">
        <v>7</v>
      </c>
      <c r="O22" s="64"/>
      <c r="P22" s="65" t="s">
        <v>8</v>
      </c>
      <c r="Q22" s="63"/>
      <c r="R22" s="62" t="s">
        <v>9</v>
      </c>
      <c r="S22" s="64"/>
      <c r="T22" s="65" t="s">
        <v>10</v>
      </c>
      <c r="U22" s="63"/>
      <c r="V22" s="62" t="s">
        <v>11</v>
      </c>
      <c r="W22" s="64"/>
      <c r="X22" s="65" t="s">
        <v>12</v>
      </c>
      <c r="Y22" s="63"/>
      <c r="Z22" s="66" t="s">
        <v>13</v>
      </c>
      <c r="AA22" s="67"/>
      <c r="AB22" s="68"/>
    </row>
    <row r="23" spans="1:28" ht="15" customHeight="1" thickBot="1" x14ac:dyDescent="0.3">
      <c r="A23" s="61"/>
      <c r="B23" s="9" t="s">
        <v>14</v>
      </c>
      <c r="C23" s="17" t="s">
        <v>15</v>
      </c>
      <c r="D23" s="7" t="s">
        <v>14</v>
      </c>
      <c r="E23" s="18" t="s">
        <v>15</v>
      </c>
      <c r="F23" s="9" t="s">
        <v>14</v>
      </c>
      <c r="G23" s="17" t="s">
        <v>15</v>
      </c>
      <c r="H23" s="7" t="s">
        <v>14</v>
      </c>
      <c r="I23" s="18" t="s">
        <v>15</v>
      </c>
      <c r="J23" s="9" t="s">
        <v>14</v>
      </c>
      <c r="K23" s="17" t="s">
        <v>15</v>
      </c>
      <c r="L23" s="7" t="s">
        <v>14</v>
      </c>
      <c r="M23" s="18" t="s">
        <v>15</v>
      </c>
      <c r="N23" s="9" t="s">
        <v>14</v>
      </c>
      <c r="O23" s="17" t="s">
        <v>15</v>
      </c>
      <c r="P23" s="7" t="s">
        <v>14</v>
      </c>
      <c r="Q23" s="18" t="s">
        <v>15</v>
      </c>
      <c r="R23" s="9" t="s">
        <v>14</v>
      </c>
      <c r="S23" s="17" t="s">
        <v>15</v>
      </c>
      <c r="T23" s="7" t="s">
        <v>14</v>
      </c>
      <c r="U23" s="18" t="s">
        <v>15</v>
      </c>
      <c r="V23" s="9" t="s">
        <v>14</v>
      </c>
      <c r="W23" s="17" t="s">
        <v>15</v>
      </c>
      <c r="X23" s="7" t="s">
        <v>14</v>
      </c>
      <c r="Y23" s="18" t="s">
        <v>15</v>
      </c>
      <c r="Z23" s="9" t="s">
        <v>14</v>
      </c>
      <c r="AA23" s="5" t="s">
        <v>15</v>
      </c>
      <c r="AB23" s="17" t="s">
        <v>16</v>
      </c>
    </row>
    <row r="24" spans="1:28" ht="15" customHeight="1" x14ac:dyDescent="0.25">
      <c r="A24" s="37" t="s">
        <v>25</v>
      </c>
      <c r="B24" s="11">
        <v>35</v>
      </c>
      <c r="C24" s="12">
        <v>34</v>
      </c>
      <c r="D24" s="11">
        <v>35</v>
      </c>
      <c r="E24" s="14">
        <v>40</v>
      </c>
      <c r="F24" s="11">
        <v>35</v>
      </c>
      <c r="G24" s="12">
        <v>38</v>
      </c>
      <c r="H24" s="13">
        <v>35</v>
      </c>
      <c r="I24" s="14">
        <v>27</v>
      </c>
      <c r="J24" s="11">
        <v>35</v>
      </c>
      <c r="K24" s="12">
        <v>52</v>
      </c>
      <c r="L24" s="13">
        <v>35</v>
      </c>
      <c r="M24" s="14">
        <v>42</v>
      </c>
      <c r="N24" s="11">
        <v>35</v>
      </c>
      <c r="O24" s="12">
        <v>38</v>
      </c>
      <c r="P24" s="13">
        <v>35</v>
      </c>
      <c r="Q24" s="14">
        <v>38</v>
      </c>
      <c r="R24" s="11">
        <v>35</v>
      </c>
      <c r="S24" s="12">
        <v>38</v>
      </c>
      <c r="T24" s="13"/>
      <c r="U24" s="14"/>
      <c r="V24" s="11"/>
      <c r="W24" s="12"/>
      <c r="X24" s="13"/>
      <c r="Y24" s="14"/>
      <c r="Z24" s="30">
        <f>B24+D24+F24+H24+J24+L24+N24+P24+R24</f>
        <v>315</v>
      </c>
      <c r="AA24" s="52">
        <f>C24+E24+G24+I24+K24+M24+O24+Q24+S24</f>
        <v>347</v>
      </c>
      <c r="AB24" s="55">
        <f>(AA24/Z24*100)-100</f>
        <v>10.158730158730165</v>
      </c>
    </row>
    <row r="25" spans="1:28" ht="15" customHeight="1" thickBot="1" x14ac:dyDescent="0.3">
      <c r="A25" s="39" t="s">
        <v>26</v>
      </c>
      <c r="B25" s="19">
        <v>0</v>
      </c>
      <c r="C25" s="20">
        <v>0</v>
      </c>
      <c r="D25" s="19">
        <v>0</v>
      </c>
      <c r="E25" s="22">
        <v>0</v>
      </c>
      <c r="F25" s="19">
        <v>0</v>
      </c>
      <c r="G25" s="20">
        <v>0</v>
      </c>
      <c r="H25" s="21">
        <v>0</v>
      </c>
      <c r="I25" s="22">
        <v>0</v>
      </c>
      <c r="J25" s="19">
        <v>0</v>
      </c>
      <c r="K25" s="20">
        <v>0</v>
      </c>
      <c r="L25" s="21">
        <v>0</v>
      </c>
      <c r="M25" s="22">
        <v>0</v>
      </c>
      <c r="N25" s="19">
        <v>0</v>
      </c>
      <c r="O25" s="20">
        <v>0</v>
      </c>
      <c r="P25" s="21">
        <v>0</v>
      </c>
      <c r="Q25" s="22">
        <v>0</v>
      </c>
      <c r="R25" s="19">
        <v>0</v>
      </c>
      <c r="S25" s="20">
        <v>0</v>
      </c>
      <c r="T25" s="21"/>
      <c r="U25" s="22"/>
      <c r="V25" s="19"/>
      <c r="W25" s="20"/>
      <c r="X25" s="21"/>
      <c r="Y25" s="22"/>
      <c r="Z25" s="23">
        <v>0</v>
      </c>
      <c r="AA25" s="53">
        <v>0</v>
      </c>
      <c r="AB25" s="56">
        <v>0</v>
      </c>
    </row>
    <row r="26" spans="1:28" ht="15" customHeight="1" thickBot="1" x14ac:dyDescent="0.3">
      <c r="A26" s="40" t="s">
        <v>13</v>
      </c>
      <c r="B26" s="24">
        <f>SUM(B24:B25)</f>
        <v>35</v>
      </c>
      <c r="C26" s="24">
        <f>SUM(C24:C25)</f>
        <v>34</v>
      </c>
      <c r="D26" s="26">
        <f>SUM(D24:D25)</f>
        <v>35</v>
      </c>
      <c r="E26" s="26">
        <f>SUM(E24:E25)</f>
        <v>40</v>
      </c>
      <c r="F26" s="24">
        <v>35</v>
      </c>
      <c r="G26" s="27">
        <v>38</v>
      </c>
      <c r="H26" s="26">
        <v>35</v>
      </c>
      <c r="I26" s="28">
        <v>27</v>
      </c>
      <c r="J26" s="24">
        <v>35</v>
      </c>
      <c r="K26" s="27">
        <v>52</v>
      </c>
      <c r="L26" s="26">
        <v>35</v>
      </c>
      <c r="M26" s="28">
        <v>42</v>
      </c>
      <c r="N26" s="24">
        <v>35</v>
      </c>
      <c r="O26" s="27">
        <v>38</v>
      </c>
      <c r="P26" s="26">
        <f>P24</f>
        <v>35</v>
      </c>
      <c r="Q26" s="28">
        <f>Q24</f>
        <v>38</v>
      </c>
      <c r="R26" s="24">
        <v>35</v>
      </c>
      <c r="S26" s="27">
        <v>38</v>
      </c>
      <c r="T26" s="26"/>
      <c r="U26" s="28"/>
      <c r="V26" s="24"/>
      <c r="W26" s="27"/>
      <c r="X26" s="26"/>
      <c r="Y26" s="28"/>
      <c r="Z26" s="51">
        <f>SUM(Z24:Z25)</f>
        <v>315</v>
      </c>
      <c r="AA26" s="54">
        <f>AA24+AA25</f>
        <v>347</v>
      </c>
      <c r="AB26" s="50">
        <f>AB24</f>
        <v>10.158730158730165</v>
      </c>
    </row>
    <row r="27" spans="1:28" ht="15" customHeight="1" x14ac:dyDescent="0.25">
      <c r="A27" s="3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ht="15" customHeight="1" thickBot="1" x14ac:dyDescent="0.3">
      <c r="A28" s="73" t="s">
        <v>27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</row>
    <row r="29" spans="1:28" ht="15" customHeight="1" x14ac:dyDescent="0.25">
      <c r="A29" s="61"/>
      <c r="B29" s="62" t="s">
        <v>1</v>
      </c>
      <c r="C29" s="64"/>
      <c r="D29" s="65" t="s">
        <v>2</v>
      </c>
      <c r="E29" s="63"/>
      <c r="F29" s="62" t="s">
        <v>3</v>
      </c>
      <c r="G29" s="64"/>
      <c r="H29" s="65" t="s">
        <v>4</v>
      </c>
      <c r="I29" s="63"/>
      <c r="J29" s="62" t="s">
        <v>5</v>
      </c>
      <c r="K29" s="64"/>
      <c r="L29" s="65" t="s">
        <v>6</v>
      </c>
      <c r="M29" s="63"/>
      <c r="N29" s="62" t="s">
        <v>7</v>
      </c>
      <c r="O29" s="64"/>
      <c r="P29" s="65" t="s">
        <v>8</v>
      </c>
      <c r="Q29" s="63"/>
      <c r="R29" s="62" t="s">
        <v>9</v>
      </c>
      <c r="S29" s="64"/>
      <c r="T29" s="65" t="s">
        <v>10</v>
      </c>
      <c r="U29" s="63"/>
      <c r="V29" s="62" t="s">
        <v>11</v>
      </c>
      <c r="W29" s="64"/>
      <c r="X29" s="65" t="s">
        <v>12</v>
      </c>
      <c r="Y29" s="63"/>
      <c r="Z29" s="66" t="s">
        <v>13</v>
      </c>
      <c r="AA29" s="67"/>
      <c r="AB29" s="68"/>
    </row>
    <row r="30" spans="1:28" ht="15" customHeight="1" thickBot="1" x14ac:dyDescent="0.3">
      <c r="A30" s="61"/>
      <c r="B30" s="9" t="s">
        <v>14</v>
      </c>
      <c r="C30" s="17" t="s">
        <v>15</v>
      </c>
      <c r="D30" s="7" t="s">
        <v>14</v>
      </c>
      <c r="E30" s="18" t="s">
        <v>15</v>
      </c>
      <c r="F30" s="9" t="s">
        <v>14</v>
      </c>
      <c r="G30" s="17" t="s">
        <v>15</v>
      </c>
      <c r="H30" s="7" t="s">
        <v>14</v>
      </c>
      <c r="I30" s="18" t="s">
        <v>15</v>
      </c>
      <c r="J30" s="9" t="s">
        <v>14</v>
      </c>
      <c r="K30" s="17" t="s">
        <v>15</v>
      </c>
      <c r="L30" s="7" t="s">
        <v>14</v>
      </c>
      <c r="M30" s="18" t="s">
        <v>15</v>
      </c>
      <c r="N30" s="9" t="s">
        <v>14</v>
      </c>
      <c r="O30" s="17" t="s">
        <v>15</v>
      </c>
      <c r="P30" s="7" t="s">
        <v>14</v>
      </c>
      <c r="Q30" s="18" t="s">
        <v>15</v>
      </c>
      <c r="R30" s="9" t="s">
        <v>14</v>
      </c>
      <c r="S30" s="17" t="s">
        <v>15</v>
      </c>
      <c r="T30" s="7" t="s">
        <v>14</v>
      </c>
      <c r="U30" s="18" t="s">
        <v>15</v>
      </c>
      <c r="V30" s="9" t="s">
        <v>14</v>
      </c>
      <c r="W30" s="17" t="s">
        <v>15</v>
      </c>
      <c r="X30" s="7" t="s">
        <v>14</v>
      </c>
      <c r="Y30" s="18" t="s">
        <v>15</v>
      </c>
      <c r="Z30" s="9" t="s">
        <v>14</v>
      </c>
      <c r="AA30" s="5" t="s">
        <v>15</v>
      </c>
      <c r="AB30" s="17" t="s">
        <v>16</v>
      </c>
    </row>
    <row r="31" spans="1:28" ht="15" customHeight="1" thickBot="1" x14ac:dyDescent="0.3">
      <c r="A31" s="40" t="s">
        <v>28</v>
      </c>
      <c r="B31" s="31">
        <v>22000</v>
      </c>
      <c r="C31" s="32">
        <v>23110</v>
      </c>
      <c r="D31" s="31">
        <v>22000</v>
      </c>
      <c r="E31" s="34">
        <v>22042</v>
      </c>
      <c r="F31" s="31">
        <v>22000</v>
      </c>
      <c r="G31" s="32">
        <v>27037</v>
      </c>
      <c r="H31" s="33">
        <v>22000</v>
      </c>
      <c r="I31" s="34">
        <v>26774</v>
      </c>
      <c r="J31" s="31">
        <v>22000</v>
      </c>
      <c r="K31" s="32">
        <v>27495</v>
      </c>
      <c r="L31" s="33">
        <v>22000</v>
      </c>
      <c r="M31" s="34">
        <v>25640</v>
      </c>
      <c r="N31" s="31">
        <v>22000</v>
      </c>
      <c r="O31" s="32">
        <v>22568</v>
      </c>
      <c r="P31" s="33">
        <v>22000</v>
      </c>
      <c r="Q31" s="34">
        <v>24081</v>
      </c>
      <c r="R31" s="31">
        <v>22000</v>
      </c>
      <c r="S31" s="32">
        <v>24688</v>
      </c>
      <c r="T31" s="33"/>
      <c r="U31" s="34"/>
      <c r="V31" s="31"/>
      <c r="W31" s="32"/>
      <c r="X31" s="33"/>
      <c r="Y31" s="34"/>
      <c r="Z31" s="35">
        <f>B31+D31+F31+H31+J31+L31+N31+P31+R31</f>
        <v>198000</v>
      </c>
      <c r="AA31" s="36">
        <f>C31+E31+G31+I31+K31+M31+O31+Q31+S31</f>
        <v>223435</v>
      </c>
      <c r="AB31" s="50">
        <f>(AA31/Z31*100)-100</f>
        <v>12.845959595959599</v>
      </c>
    </row>
    <row r="32" spans="1:28" ht="15" customHeight="1" x14ac:dyDescent="0.25">
      <c r="A32" s="3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28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8" x14ac:dyDescent="0.25">
      <c r="A35" s="2" t="s">
        <v>29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</sheetData>
  <mergeCells count="61">
    <mergeCell ref="A3:AB3"/>
    <mergeCell ref="R29:S29"/>
    <mergeCell ref="Z29:AB29"/>
    <mergeCell ref="A14:AB14"/>
    <mergeCell ref="A21:AB21"/>
    <mergeCell ref="A28:AB28"/>
    <mergeCell ref="Z22:AB22"/>
    <mergeCell ref="A29:A30"/>
    <mergeCell ref="B29:C29"/>
    <mergeCell ref="D29:E29"/>
    <mergeCell ref="F29:G29"/>
    <mergeCell ref="H29:I29"/>
    <mergeCell ref="J29:K29"/>
    <mergeCell ref="L29:M29"/>
    <mergeCell ref="N29:O29"/>
    <mergeCell ref="P29:Q29"/>
    <mergeCell ref="P22:Q22"/>
    <mergeCell ref="T22:U22"/>
    <mergeCell ref="T29:U29"/>
    <mergeCell ref="V29:W29"/>
    <mergeCell ref="V22:W22"/>
    <mergeCell ref="R22:S22"/>
    <mergeCell ref="X29:Y29"/>
    <mergeCell ref="X22:Y22"/>
    <mergeCell ref="V15:W15"/>
    <mergeCell ref="X15:Y15"/>
    <mergeCell ref="Z15:AB15"/>
    <mergeCell ref="A22:A23"/>
    <mergeCell ref="B22:C22"/>
    <mergeCell ref="D22:E22"/>
    <mergeCell ref="F22:G22"/>
    <mergeCell ref="H22:I22"/>
    <mergeCell ref="J22:K22"/>
    <mergeCell ref="L22:M22"/>
    <mergeCell ref="J15:K15"/>
    <mergeCell ref="L15:M15"/>
    <mergeCell ref="N15:O15"/>
    <mergeCell ref="N22:O22"/>
    <mergeCell ref="X6:Y6"/>
    <mergeCell ref="Z6:AB6"/>
    <mergeCell ref="A15:A16"/>
    <mergeCell ref="B15:C15"/>
    <mergeCell ref="D15:E15"/>
    <mergeCell ref="F15:G15"/>
    <mergeCell ref="H15:I15"/>
    <mergeCell ref="F6:G6"/>
    <mergeCell ref="H6:I6"/>
    <mergeCell ref="J6:K6"/>
    <mergeCell ref="L6:M6"/>
    <mergeCell ref="N6:O6"/>
    <mergeCell ref="P6:Q6"/>
    <mergeCell ref="P15:Q15"/>
    <mergeCell ref="R15:S15"/>
    <mergeCell ref="T15:U15"/>
    <mergeCell ref="A4:E4"/>
    <mergeCell ref="A6:A7"/>
    <mergeCell ref="B6:C6"/>
    <mergeCell ref="D6:E6"/>
    <mergeCell ref="V6:W6"/>
    <mergeCell ref="R6:S6"/>
    <mergeCell ref="T6:U6"/>
  </mergeCells>
  <pageMargins left="0" right="0" top="0.19685039370078741" bottom="0.19685039370078741" header="0.51181102362204722" footer="0.51181102362204722"/>
  <pageSetup paperSize="9"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Relatorio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Fatima Aparecida Baraldi</dc:creator>
  <cp:lastModifiedBy>Fatima Aparecida Baraldi</cp:lastModifiedBy>
  <cp:lastPrinted>2019-01-17T18:46:41Z</cp:lastPrinted>
  <dcterms:created xsi:type="dcterms:W3CDTF">2019-01-17T09:26:44Z</dcterms:created>
  <dcterms:modified xsi:type="dcterms:W3CDTF">2019-10-16T10:35:27Z</dcterms:modified>
</cp:coreProperties>
</file>